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01" windowWidth="9870" windowHeight="9120" activeTab="0"/>
  </bookViews>
  <sheets>
    <sheet name="КВ 2015" sheetId="1" r:id="rId1"/>
  </sheets>
  <definedNames>
    <definedName name="_xlnm.Print_Area" localSheetId="0">'КВ 2015'!$A$1:$AJ$59</definedName>
  </definedNames>
  <calcPr fullCalcOnLoad="1"/>
</workbook>
</file>

<file path=xl/sharedStrings.xml><?xml version="1.0" encoding="utf-8"?>
<sst xmlns="http://schemas.openxmlformats.org/spreadsheetml/2006/main" count="160" uniqueCount="78">
  <si>
    <t>№</t>
  </si>
  <si>
    <t>місце</t>
  </si>
  <si>
    <t>"ЗАТВЕРДЖУЮ"</t>
  </si>
  <si>
    <t>Головний суддя</t>
  </si>
  <si>
    <t>очок</t>
  </si>
  <si>
    <t>CW тур</t>
  </si>
  <si>
    <t>SSB тур</t>
  </si>
  <si>
    <t>заяв.</t>
  </si>
  <si>
    <t>Хоменко Тарас</t>
  </si>
  <si>
    <t>Секретар</t>
  </si>
  <si>
    <r>
      <t>Прізвище, ім</t>
    </r>
    <r>
      <rPr>
        <b/>
        <sz val="12"/>
        <rFont val="Arial"/>
        <family val="2"/>
      </rPr>
      <t>'</t>
    </r>
    <r>
      <rPr>
        <b/>
        <sz val="12"/>
        <rFont val="Times New Roman"/>
        <family val="1"/>
      </rPr>
      <t>я</t>
    </r>
  </si>
  <si>
    <t>Бондар Михайло</t>
  </si>
  <si>
    <t>Група</t>
  </si>
  <si>
    <t>особистий залік</t>
  </si>
  <si>
    <t>командний залік</t>
  </si>
  <si>
    <t>особистий</t>
  </si>
  <si>
    <t>з радіозв'язку на коротких хвилях</t>
  </si>
  <si>
    <t>Комплексний залік</t>
  </si>
  <si>
    <t>Команд</t>
  </si>
  <si>
    <t>комплекс</t>
  </si>
  <si>
    <t>Ю19</t>
  </si>
  <si>
    <t>Д19</t>
  </si>
  <si>
    <t>Видайко Сергій</t>
  </si>
  <si>
    <t>Макарова Владислава</t>
  </si>
  <si>
    <t>Скорик Данило</t>
  </si>
  <si>
    <t>SSB (Англ.) тур</t>
  </si>
  <si>
    <t>Павелко Тарас</t>
  </si>
  <si>
    <t>Особистий залік</t>
  </si>
  <si>
    <t>Англ. тур</t>
  </si>
  <si>
    <t>CW</t>
  </si>
  <si>
    <t>Неліпа Ольга</t>
  </si>
  <si>
    <t>Сидорук Юлія</t>
  </si>
  <si>
    <t>Якимчук Ольга</t>
  </si>
  <si>
    <t>Шульженко Марина</t>
  </si>
  <si>
    <t>Моісеєв Андрій</t>
  </si>
  <si>
    <t>Дежкунов Максим</t>
  </si>
  <si>
    <r>
      <t xml:space="preserve">Комунальний заклад "Центр науково-технічної творчості учнівської молоді" Херсонської обласної ради </t>
    </r>
    <r>
      <rPr>
        <sz val="11"/>
        <rFont val="Times New Roman"/>
        <family val="1"/>
      </rPr>
      <t>(Тренер Бала Дмитро Олександрович)</t>
    </r>
  </si>
  <si>
    <t>"6-10" серпня 2015 року</t>
  </si>
  <si>
    <t>Ібраімов Амєт</t>
  </si>
  <si>
    <t>Кучернюк Євген</t>
  </si>
  <si>
    <t>Кольцов Микола</t>
  </si>
  <si>
    <t>Чорнобривцев Ігор</t>
  </si>
  <si>
    <t>Чорнобривцев Федір</t>
  </si>
  <si>
    <t>Генічеська районна СЮТ         Херсонської області</t>
  </si>
  <si>
    <t>Мельничук Анна</t>
  </si>
  <si>
    <t>Дедюх Андрій</t>
  </si>
  <si>
    <t>Пицак Вікторія</t>
  </si>
  <si>
    <t>Панчук Марія</t>
  </si>
  <si>
    <t>Кисельов Ілля</t>
  </si>
  <si>
    <t xml:space="preserve">Карпович Федір </t>
  </si>
  <si>
    <t>Захарченко Григорій</t>
  </si>
  <si>
    <r>
      <t xml:space="preserve">Цюрупинська станція юних техніків Херсонської області </t>
    </r>
    <r>
      <rPr>
        <sz val="11"/>
        <rFont val="Times New Roman"/>
        <family val="1"/>
      </rPr>
      <t>(Тренер Шевель Лариса Вікторівна)</t>
    </r>
  </si>
  <si>
    <t>Данильчук Павло</t>
  </si>
  <si>
    <t>Король Юлія</t>
  </si>
  <si>
    <t>Панчук Наталія</t>
  </si>
  <si>
    <r>
      <t xml:space="preserve">Дитячо-юнацька спортивна школа "Віраж-2" м.Києва </t>
    </r>
    <r>
      <rPr>
        <sz val="11"/>
        <rFont val="Times New Roman"/>
        <family val="1"/>
      </rPr>
      <t>(Тренер Мінаков Володимир Анатолійович)</t>
    </r>
  </si>
  <si>
    <r>
      <t xml:space="preserve">Дитячо-юнацька спортивна школа "Віраж-1" м.Києва </t>
    </r>
    <r>
      <rPr>
        <sz val="11"/>
        <rFont val="Times New Roman"/>
        <family val="1"/>
      </rPr>
      <t>(Тренер Мінаков Володимир Анатолійович)</t>
    </r>
  </si>
  <si>
    <r>
      <t xml:space="preserve">Комунальний заклад "Рівненський обласний центр науково-технічної творчості учнівської молоді" Рівненської обласної ради </t>
    </r>
    <r>
      <rPr>
        <sz val="11"/>
        <rFont val="Times New Roman"/>
        <family val="1"/>
      </rPr>
      <t>(Тренер Сидорук Наталія Ростиславівна)</t>
    </r>
  </si>
  <si>
    <r>
      <t xml:space="preserve">Хмельницький обласний центр науково-технічної творчості учнівської молоді </t>
    </r>
    <r>
      <rPr>
        <sz val="11"/>
        <rFont val="Times New Roman"/>
        <family val="1"/>
      </rPr>
      <t>(Тренер Панчук Людмила Сергіївна)</t>
    </r>
  </si>
  <si>
    <r>
      <t xml:space="preserve">Рівненський міський центр творчості учнівської молоді </t>
    </r>
    <r>
      <rPr>
        <sz val="11"/>
        <rFont val="Times New Roman"/>
        <family val="1"/>
      </rPr>
      <t>(Тренер Дедюх Тетяна Володимирівна)</t>
    </r>
  </si>
  <si>
    <r>
      <t xml:space="preserve">Генічеська районна станція юних техніків </t>
    </r>
    <r>
      <rPr>
        <sz val="11"/>
        <rFont val="Times New Roman"/>
        <family val="1"/>
      </rPr>
      <t>(Тренер Узунов Олександр Олександрович)</t>
    </r>
  </si>
  <si>
    <t>Хмельницький ОЦНТТУМ</t>
  </si>
  <si>
    <t>Ліхтей Вікторія</t>
  </si>
  <si>
    <t>ДЮСШ "Віраж" м.Києва</t>
  </si>
  <si>
    <r>
      <t xml:space="preserve">Херсонський міжшкільний навчально-виробничий комбінат Херсонської міської ради </t>
    </r>
    <r>
      <rPr>
        <sz val="11"/>
        <rFont val="Times New Roman"/>
        <family val="1"/>
      </rPr>
      <t>(Тренер Ніколаєв Ігор В'ячеславович)</t>
    </r>
  </si>
  <si>
    <r>
      <t xml:space="preserve">Радіоклуб "Супутник-1" Херсонського Центру позашкільної роботи Херсонської міської ради </t>
    </r>
    <r>
      <rPr>
        <sz val="11"/>
        <rFont val="Times New Roman"/>
        <family val="1"/>
      </rPr>
      <t>(Тренер Бала Олександр Володимирович)</t>
    </r>
  </si>
  <si>
    <t>Д14</t>
  </si>
  <si>
    <t>Ю14</t>
  </si>
  <si>
    <r>
      <t xml:space="preserve">Радіоклуб "Супутник-3" Херсонського Центру позашкільної роботи Херсонської міської ради </t>
    </r>
    <r>
      <rPr>
        <sz val="11"/>
        <rFont val="Times New Roman"/>
        <family val="1"/>
      </rPr>
      <t>(Тренер Фоменко Оксана Олексіївна)</t>
    </r>
  </si>
  <si>
    <r>
      <t xml:space="preserve">Радіоклуб "Супутник-4" Херсонського Центру позашкільної роботи Херсонської міської ради </t>
    </r>
    <r>
      <rPr>
        <sz val="11"/>
        <rFont val="Times New Roman"/>
        <family val="1"/>
      </rPr>
      <t>(Тренер Ніколаєв Микола В'ячеславович)</t>
    </r>
  </si>
  <si>
    <r>
      <t xml:space="preserve">Радіоклуб "Супутник-2" Херсонського Центру позашкільної роботи Херсонської міської ради </t>
    </r>
    <r>
      <rPr>
        <sz val="11"/>
        <rFont val="Times New Roman"/>
        <family val="1"/>
      </rPr>
      <t>(Тренер Положай Владислав Вікторович)</t>
    </r>
  </si>
  <si>
    <t>О.О.Фоменко</t>
  </si>
  <si>
    <t>м.Херсон, ст."Експрес"</t>
  </si>
  <si>
    <t>серед областей</t>
  </si>
  <si>
    <t>РЕЗУЛЬТАТИ</t>
  </si>
  <si>
    <t xml:space="preserve">Всеукраїнських відкритих очних змагань учнівської молоді </t>
  </si>
  <si>
    <t>серед колективів</t>
  </si>
  <si>
    <t>Бала О.В.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</si>
</sst>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4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0" fontId="16" fillId="10" borderId="10" xfId="0" applyFont="1" applyFill="1" applyBorder="1" applyAlignment="1">
      <alignment/>
    </xf>
    <xf numFmtId="2" fontId="16" fillId="10" borderId="10" xfId="0" applyNumberFormat="1" applyFont="1" applyFill="1" applyBorder="1" applyAlignment="1">
      <alignment/>
    </xf>
    <xf numFmtId="2" fontId="0" fillId="10" borderId="10" xfId="0" applyNumberFormat="1" applyFill="1" applyBorder="1" applyAlignment="1">
      <alignment/>
    </xf>
    <xf numFmtId="1" fontId="16" fillId="1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6" fillId="6" borderId="10" xfId="0" applyFont="1" applyFill="1" applyBorder="1" applyAlignment="1">
      <alignment/>
    </xf>
    <xf numFmtId="2" fontId="16" fillId="6" borderId="10" xfId="0" applyNumberFormat="1" applyFont="1" applyFill="1" applyBorder="1" applyAlignment="1">
      <alignment/>
    </xf>
    <xf numFmtId="175" fontId="16" fillId="6" borderId="10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1" fontId="16" fillId="6" borderId="10" xfId="0" applyNumberFormat="1" applyFont="1" applyFill="1" applyBorder="1" applyAlignment="1">
      <alignment/>
    </xf>
    <xf numFmtId="0" fontId="16" fillId="23" borderId="10" xfId="0" applyFont="1" applyFill="1" applyBorder="1" applyAlignment="1">
      <alignment/>
    </xf>
    <xf numFmtId="2" fontId="16" fillId="23" borderId="10" xfId="0" applyNumberFormat="1" applyFont="1" applyFill="1" applyBorder="1" applyAlignment="1">
      <alignment/>
    </xf>
    <xf numFmtId="175" fontId="16" fillId="23" borderId="10" xfId="0" applyNumberFormat="1" applyFont="1" applyFill="1" applyBorder="1" applyAlignment="1">
      <alignment/>
    </xf>
    <xf numFmtId="2" fontId="0" fillId="23" borderId="10" xfId="0" applyNumberFormat="1" applyFill="1" applyBorder="1" applyAlignment="1">
      <alignment/>
    </xf>
    <xf numFmtId="1" fontId="16" fillId="23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2" fontId="16" fillId="9" borderId="10" xfId="0" applyNumberFormat="1" applyFont="1" applyFill="1" applyBorder="1" applyAlignment="1">
      <alignment/>
    </xf>
    <xf numFmtId="2" fontId="0" fillId="9" borderId="10" xfId="0" applyNumberForma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right"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top" wrapText="1"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1" fillId="0" borderId="10" xfId="0" applyFont="1" applyBorder="1" applyAlignment="1">
      <alignment horizontal="left" vertical="center" wrapText="1"/>
    </xf>
    <xf numFmtId="0" fontId="0" fillId="1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9" borderId="10" xfId="0" applyFill="1" applyBorder="1" applyAlignment="1">
      <alignment/>
    </xf>
    <xf numFmtId="0" fontId="1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center" indent="2"/>
      <protection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9" fillId="0" borderId="14" xfId="0" applyNumberFormat="1" applyFont="1" applyBorder="1" applyAlignment="1" applyProtection="1">
      <alignment horizontal="center" vertical="center" wrapText="1"/>
      <protection/>
    </xf>
    <xf numFmtId="1" fontId="9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6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37" fillId="0" borderId="17" xfId="0" applyNumberFormat="1" applyFont="1" applyBorder="1" applyAlignment="1" applyProtection="1">
      <alignment horizontal="center" vertical="center" wrapText="1"/>
      <protection/>
    </xf>
    <xf numFmtId="1" fontId="37" fillId="0" borderId="14" xfId="0" applyNumberFormat="1" applyFont="1" applyBorder="1" applyAlignment="1" applyProtection="1">
      <alignment horizontal="center" vertical="center" wrapText="1"/>
      <protection/>
    </xf>
    <xf numFmtId="1" fontId="37" fillId="0" borderId="15" xfId="0" applyNumberFormat="1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9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1" fontId="9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36" fillId="0" borderId="10" xfId="0" applyNumberFormat="1" applyFont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" fontId="10" fillId="0" borderId="17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75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4</xdr:row>
      <xdr:rowOff>114300</xdr:rowOff>
    </xdr:from>
    <xdr:to>
      <xdr:col>32</xdr:col>
      <xdr:colOff>47625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401425" y="1066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0"/>
  <sheetViews>
    <sheetView tabSelected="1" zoomScale="90" zoomScaleNormal="90" zoomScaleSheetLayoutView="100" workbookViewId="0" topLeftCell="A31">
      <selection activeCell="AA4" sqref="AA4"/>
    </sheetView>
  </sheetViews>
  <sheetFormatPr defaultColWidth="9.00390625" defaultRowHeight="12.75"/>
  <cols>
    <col min="1" max="1" width="3.625" style="0" bestFit="1" customWidth="1"/>
    <col min="2" max="2" width="24.625" style="0" customWidth="1"/>
    <col min="3" max="3" width="7.125" style="0" customWidth="1"/>
    <col min="4" max="9" width="4.75390625" style="0" customWidth="1"/>
    <col min="10" max="11" width="5.75390625" style="0" customWidth="1"/>
    <col min="12" max="17" width="4.75390625" style="0" customWidth="1"/>
    <col min="18" max="19" width="5.75390625" style="0" customWidth="1"/>
    <col min="20" max="25" width="4.75390625" style="0" customWidth="1"/>
    <col min="26" max="27" width="5.75390625" style="0" customWidth="1"/>
    <col min="28" max="32" width="4.75390625" style="0" customWidth="1"/>
    <col min="33" max="36" width="5.75390625" style="0" customWidth="1"/>
    <col min="40" max="40" width="10.25390625" style="0" bestFit="1" customWidth="1"/>
    <col min="52" max="52" width="9.625" style="0" bestFit="1" customWidth="1"/>
    <col min="60" max="60" width="9.625" style="0" bestFit="1" customWidth="1"/>
  </cols>
  <sheetData>
    <row r="1" spans="1:33" ht="21" customHeight="1">
      <c r="A1" s="1"/>
      <c r="F1" s="1"/>
      <c r="G1" s="1"/>
      <c r="H1" s="1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7" t="s">
        <v>2</v>
      </c>
      <c r="AA1" s="107"/>
      <c r="AB1" s="107"/>
      <c r="AC1" s="107"/>
      <c r="AD1" s="107"/>
      <c r="AE1" s="107"/>
      <c r="AF1" s="107"/>
      <c r="AG1" s="107"/>
    </row>
    <row r="2" spans="1:33" ht="18">
      <c r="A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1"/>
      <c r="U2" s="4"/>
      <c r="V2" s="4"/>
      <c r="W2" s="4"/>
      <c r="X2" s="4"/>
      <c r="Y2" s="4"/>
      <c r="Z2" s="108" t="s">
        <v>3</v>
      </c>
      <c r="AA2" s="108"/>
      <c r="AB2" s="108"/>
      <c r="AC2" s="108"/>
      <c r="AD2" s="108"/>
      <c r="AE2" s="108"/>
      <c r="AF2" s="108"/>
      <c r="AG2" s="108"/>
    </row>
    <row r="3" spans="1:32" ht="18">
      <c r="A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  <c r="S3" s="5"/>
      <c r="U3" s="5"/>
      <c r="V3" s="5"/>
      <c r="W3" s="5"/>
      <c r="X3" s="5"/>
      <c r="Y3" s="5"/>
      <c r="Z3" s="5"/>
      <c r="AA3" s="109" t="s">
        <v>77</v>
      </c>
      <c r="AB3" s="109"/>
      <c r="AC3" s="109"/>
      <c r="AD3" s="109"/>
      <c r="AE3" s="109"/>
      <c r="AF3" s="109"/>
    </row>
    <row r="4" spans="1:32" ht="18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>
      <c r="A5" s="1"/>
      <c r="B5" s="1"/>
      <c r="C5" s="1"/>
      <c r="D5" s="111" t="s">
        <v>74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6"/>
      <c r="W5" s="16"/>
      <c r="X5" s="16"/>
      <c r="Y5" s="5"/>
      <c r="Z5" s="5"/>
      <c r="AA5" s="5"/>
      <c r="AB5" s="5"/>
      <c r="AC5" s="5"/>
      <c r="AD5" s="5"/>
      <c r="AE5" s="5"/>
      <c r="AF5" s="5"/>
    </row>
    <row r="6" spans="1:32" ht="18">
      <c r="A6" s="1"/>
      <c r="B6" s="1"/>
      <c r="C6" s="110" t="s">
        <v>75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5"/>
      <c r="AA6" s="5"/>
      <c r="AB6" s="5"/>
      <c r="AC6" s="5"/>
      <c r="AD6" s="5"/>
      <c r="AE6" s="5"/>
      <c r="AF6" s="5"/>
    </row>
    <row r="7" spans="1:32" ht="18">
      <c r="A7" s="1"/>
      <c r="B7" s="1"/>
      <c r="C7" s="1"/>
      <c r="D7" s="110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"/>
      <c r="W7" s="3"/>
      <c r="X7" s="3"/>
      <c r="Y7" s="5"/>
      <c r="Z7" s="5"/>
      <c r="AA7" s="5"/>
      <c r="AB7" s="5"/>
      <c r="AC7" s="5"/>
      <c r="AD7" s="5"/>
      <c r="AE7" s="5"/>
      <c r="AF7" s="5"/>
    </row>
    <row r="8" spans="1:32" ht="2.25" customHeight="1" hidden="1">
      <c r="A8" s="1"/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5"/>
      <c r="S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" customHeight="1" hidden="1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</row>
    <row r="10" spans="2:35" ht="18">
      <c r="B10" s="105" t="s">
        <v>37</v>
      </c>
      <c r="C10" s="105"/>
      <c r="D10" s="105"/>
      <c r="E10" s="1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2"/>
      <c r="R10" s="2"/>
      <c r="S10" s="2"/>
      <c r="T10" s="46"/>
      <c r="U10" s="46"/>
      <c r="V10" s="46"/>
      <c r="W10" s="46"/>
      <c r="X10" s="46"/>
      <c r="Y10" s="46"/>
      <c r="Z10" s="46"/>
      <c r="AA10" s="46"/>
      <c r="AB10" s="46"/>
      <c r="AC10" s="84" t="s">
        <v>72</v>
      </c>
      <c r="AD10" s="84"/>
      <c r="AE10" s="84"/>
      <c r="AF10" s="84"/>
      <c r="AG10" s="84"/>
      <c r="AH10" s="84"/>
      <c r="AI10" s="46"/>
    </row>
    <row r="11" spans="1:36" ht="17.25" customHeight="1">
      <c r="A11" s="112" t="s">
        <v>0</v>
      </c>
      <c r="B11" s="112" t="s">
        <v>10</v>
      </c>
      <c r="C11" s="112" t="s">
        <v>12</v>
      </c>
      <c r="D11" s="112" t="s">
        <v>6</v>
      </c>
      <c r="E11" s="112"/>
      <c r="F11" s="112"/>
      <c r="G11" s="112"/>
      <c r="H11" s="112"/>
      <c r="I11" s="112"/>
      <c r="J11" s="112"/>
      <c r="K11" s="112"/>
      <c r="L11" s="112" t="s">
        <v>25</v>
      </c>
      <c r="M11" s="112"/>
      <c r="N11" s="112"/>
      <c r="O11" s="112"/>
      <c r="P11" s="112"/>
      <c r="Q11" s="112"/>
      <c r="R11" s="112"/>
      <c r="S11" s="112"/>
      <c r="T11" s="112" t="s">
        <v>5</v>
      </c>
      <c r="U11" s="112"/>
      <c r="V11" s="112"/>
      <c r="W11" s="112"/>
      <c r="X11" s="112"/>
      <c r="Y11" s="112"/>
      <c r="Z11" s="112"/>
      <c r="AA11" s="112"/>
      <c r="AB11" s="114" t="s">
        <v>17</v>
      </c>
      <c r="AC11" s="115"/>
      <c r="AD11" s="115"/>
      <c r="AE11" s="115"/>
      <c r="AF11" s="115"/>
      <c r="AG11" s="115"/>
      <c r="AH11" s="115"/>
      <c r="AI11" s="115"/>
      <c r="AJ11" s="116"/>
    </row>
    <row r="12" spans="1:36" ht="30" customHeight="1">
      <c r="A12" s="112"/>
      <c r="B12" s="112"/>
      <c r="C12" s="112"/>
      <c r="D12" s="113" t="s">
        <v>13</v>
      </c>
      <c r="E12" s="113"/>
      <c r="F12" s="113"/>
      <c r="G12" s="113"/>
      <c r="H12" s="113"/>
      <c r="I12" s="113"/>
      <c r="J12" s="119" t="s">
        <v>14</v>
      </c>
      <c r="K12" s="119"/>
      <c r="L12" s="113" t="s">
        <v>13</v>
      </c>
      <c r="M12" s="113"/>
      <c r="N12" s="113"/>
      <c r="O12" s="113"/>
      <c r="P12" s="113"/>
      <c r="Q12" s="113"/>
      <c r="R12" s="119" t="s">
        <v>14</v>
      </c>
      <c r="S12" s="119"/>
      <c r="T12" s="113" t="s">
        <v>13</v>
      </c>
      <c r="U12" s="113"/>
      <c r="V12" s="113"/>
      <c r="W12" s="113"/>
      <c r="X12" s="113"/>
      <c r="Y12" s="113"/>
      <c r="Z12" s="119" t="s">
        <v>14</v>
      </c>
      <c r="AA12" s="119"/>
      <c r="AB12" s="119" t="s">
        <v>15</v>
      </c>
      <c r="AC12" s="119"/>
      <c r="AD12" s="119"/>
      <c r="AE12" s="119"/>
      <c r="AF12" s="119"/>
      <c r="AG12" s="119" t="s">
        <v>76</v>
      </c>
      <c r="AH12" s="119"/>
      <c r="AI12" s="132" t="s">
        <v>73</v>
      </c>
      <c r="AJ12" s="133"/>
    </row>
    <row r="13" spans="1:36" ht="30" customHeight="1">
      <c r="A13" s="112"/>
      <c r="B13" s="112"/>
      <c r="C13" s="112"/>
      <c r="D13" s="77" t="s">
        <v>7</v>
      </c>
      <c r="E13" s="77" t="s">
        <v>4</v>
      </c>
      <c r="F13" s="97" t="s">
        <v>1</v>
      </c>
      <c r="G13" s="97"/>
      <c r="H13" s="97"/>
      <c r="I13" s="97"/>
      <c r="J13" s="77" t="s">
        <v>4</v>
      </c>
      <c r="K13" s="77" t="s">
        <v>1</v>
      </c>
      <c r="L13" s="77" t="s">
        <v>7</v>
      </c>
      <c r="M13" s="77" t="s">
        <v>4</v>
      </c>
      <c r="N13" s="97" t="s">
        <v>1</v>
      </c>
      <c r="O13" s="97"/>
      <c r="P13" s="97"/>
      <c r="Q13" s="97"/>
      <c r="R13" s="77" t="s">
        <v>4</v>
      </c>
      <c r="S13" s="77" t="s">
        <v>1</v>
      </c>
      <c r="T13" s="77" t="s">
        <v>7</v>
      </c>
      <c r="U13" s="77" t="s">
        <v>4</v>
      </c>
      <c r="V13" s="97" t="s">
        <v>1</v>
      </c>
      <c r="W13" s="97"/>
      <c r="X13" s="97"/>
      <c r="Y13" s="97"/>
      <c r="Z13" s="77" t="s">
        <v>4</v>
      </c>
      <c r="AA13" s="77" t="s">
        <v>1</v>
      </c>
      <c r="AB13" s="77" t="s">
        <v>4</v>
      </c>
      <c r="AC13" s="119" t="s">
        <v>1</v>
      </c>
      <c r="AD13" s="119"/>
      <c r="AE13" s="119"/>
      <c r="AF13" s="119"/>
      <c r="AG13" s="77" t="s">
        <v>4</v>
      </c>
      <c r="AH13" s="77" t="s">
        <v>1</v>
      </c>
      <c r="AI13" s="77" t="s">
        <v>4</v>
      </c>
      <c r="AJ13" s="77" t="s">
        <v>1</v>
      </c>
    </row>
    <row r="14" spans="1:62" ht="39" customHeight="1">
      <c r="A14" s="112"/>
      <c r="B14" s="112"/>
      <c r="C14" s="112"/>
      <c r="D14" s="77"/>
      <c r="E14" s="77"/>
      <c r="F14" s="17" t="s">
        <v>20</v>
      </c>
      <c r="G14" s="17" t="s">
        <v>67</v>
      </c>
      <c r="H14" s="17" t="s">
        <v>21</v>
      </c>
      <c r="I14" s="17" t="s">
        <v>66</v>
      </c>
      <c r="J14" s="77"/>
      <c r="K14" s="77"/>
      <c r="L14" s="77"/>
      <c r="M14" s="77"/>
      <c r="N14" s="17" t="s">
        <v>20</v>
      </c>
      <c r="O14" s="17" t="s">
        <v>67</v>
      </c>
      <c r="P14" s="17" t="s">
        <v>21</v>
      </c>
      <c r="Q14" s="17" t="s">
        <v>66</v>
      </c>
      <c r="R14" s="77"/>
      <c r="S14" s="77"/>
      <c r="T14" s="77"/>
      <c r="U14" s="77"/>
      <c r="V14" s="17" t="s">
        <v>20</v>
      </c>
      <c r="W14" s="17" t="s">
        <v>67</v>
      </c>
      <c r="X14" s="17" t="s">
        <v>21</v>
      </c>
      <c r="Y14" s="17" t="s">
        <v>66</v>
      </c>
      <c r="Z14" s="77"/>
      <c r="AA14" s="77"/>
      <c r="AB14" s="77"/>
      <c r="AC14" s="17" t="s">
        <v>20</v>
      </c>
      <c r="AD14" s="17" t="s">
        <v>67</v>
      </c>
      <c r="AE14" s="17" t="s">
        <v>21</v>
      </c>
      <c r="AF14" s="17" t="s">
        <v>66</v>
      </c>
      <c r="AG14" s="77"/>
      <c r="AH14" s="77"/>
      <c r="AI14" s="77"/>
      <c r="AJ14" s="77"/>
      <c r="AK14" s="69"/>
      <c r="AN14" s="131" t="s">
        <v>6</v>
      </c>
      <c r="AO14" s="131"/>
      <c r="AP14" s="131"/>
      <c r="AQ14" s="131"/>
      <c r="AR14" s="131"/>
      <c r="AT14" s="131" t="s">
        <v>28</v>
      </c>
      <c r="AU14" s="131"/>
      <c r="AV14" s="131"/>
      <c r="AW14" s="131"/>
      <c r="AX14" s="131"/>
      <c r="AZ14" s="129" t="s">
        <v>29</v>
      </c>
      <c r="BA14" s="129"/>
      <c r="BB14" s="129"/>
      <c r="BC14" s="129"/>
      <c r="BD14" s="129"/>
      <c r="BF14" s="129" t="s">
        <v>19</v>
      </c>
      <c r="BG14" s="130"/>
      <c r="BH14" s="130"/>
      <c r="BI14" s="130"/>
      <c r="BJ14" s="130"/>
    </row>
    <row r="15" spans="1:62" ht="17.25" customHeight="1">
      <c r="A15" s="92" t="s">
        <v>64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69"/>
      <c r="AN15" s="18" t="s">
        <v>20</v>
      </c>
      <c r="AO15" s="19" t="s">
        <v>67</v>
      </c>
      <c r="AP15" s="19" t="s">
        <v>21</v>
      </c>
      <c r="AQ15" s="18" t="s">
        <v>66</v>
      </c>
      <c r="AR15" s="18" t="s">
        <v>18</v>
      </c>
      <c r="AT15" s="29" t="s">
        <v>20</v>
      </c>
      <c r="AU15" s="30" t="s">
        <v>67</v>
      </c>
      <c r="AV15" s="30" t="s">
        <v>21</v>
      </c>
      <c r="AW15" s="29" t="s">
        <v>66</v>
      </c>
      <c r="AX15" s="29" t="s">
        <v>18</v>
      </c>
      <c r="AZ15" s="34" t="s">
        <v>20</v>
      </c>
      <c r="BA15" s="35" t="s">
        <v>67</v>
      </c>
      <c r="BB15" s="35" t="s">
        <v>21</v>
      </c>
      <c r="BC15" s="34" t="s">
        <v>66</v>
      </c>
      <c r="BD15" s="34" t="s">
        <v>18</v>
      </c>
      <c r="BF15" s="39" t="s">
        <v>20</v>
      </c>
      <c r="BG15" s="40" t="s">
        <v>67</v>
      </c>
      <c r="BH15" s="40" t="s">
        <v>21</v>
      </c>
      <c r="BI15" s="39" t="s">
        <v>66</v>
      </c>
      <c r="BJ15" s="39" t="s">
        <v>18</v>
      </c>
    </row>
    <row r="16" spans="1:62" ht="15.75">
      <c r="A16" s="12">
        <v>1</v>
      </c>
      <c r="B16" s="13" t="s">
        <v>8</v>
      </c>
      <c r="C16" s="6" t="s">
        <v>20</v>
      </c>
      <c r="D16" s="7">
        <v>54</v>
      </c>
      <c r="E16" s="47">
        <v>49.01</v>
      </c>
      <c r="F16" s="65">
        <f>IF(C16="Ю19",RANK(AN16,$AN$16:$AN$57),"-")</f>
        <v>4</v>
      </c>
      <c r="G16" s="65" t="str">
        <f>IF(C16="Ю14",RANK(AO16,$AO$16:$AO$57),"-")</f>
        <v>-</v>
      </c>
      <c r="H16" s="65" t="str">
        <f>IF(C16="Д19",RANK(AP16,$AP$16:$AP$57),"-")</f>
        <v>-</v>
      </c>
      <c r="I16" s="65" t="str">
        <f>IF(C16="Д14",RANK(AQ16,$AQ$16:$AQ$57),"-")</f>
        <v>-</v>
      </c>
      <c r="J16" s="117">
        <f>SUM(E16:E17)</f>
        <v>72.00999999999999</v>
      </c>
      <c r="K16" s="78">
        <f>RANK(J16,$J$16:$J$53)</f>
        <v>7</v>
      </c>
      <c r="L16" s="7">
        <v>47</v>
      </c>
      <c r="M16" s="47">
        <v>44.01</v>
      </c>
      <c r="N16" s="67">
        <f>IF(C16="Ю19",RANK(AT16,$AT$16:$AT$57),"-")</f>
        <v>2</v>
      </c>
      <c r="O16" s="67" t="str">
        <f>IF(C16="Ю14",RANK(AU16,$AU$16:$AU$57),"-")</f>
        <v>-</v>
      </c>
      <c r="P16" s="67" t="str">
        <f>IF(C16="Д19",RANK(AV16,$AV$16:$AV$57),"-")</f>
        <v>-</v>
      </c>
      <c r="Q16" s="65" t="str">
        <f>IF(C16="Д14",RANK(AW16,$AW$16:$AW$57),"-")</f>
        <v>-</v>
      </c>
      <c r="R16" s="93">
        <f>SUM(M16:M17)</f>
        <v>63.01</v>
      </c>
      <c r="S16" s="118">
        <f>RANK(R16,$R$16:$R$53)</f>
        <v>5</v>
      </c>
      <c r="T16" s="60">
        <v>25</v>
      </c>
      <c r="U16" s="60">
        <v>22</v>
      </c>
      <c r="V16" s="67">
        <f>IF(C16="Ю19",RANK(AZ16,$AZ$16:$AZ$57),"-")</f>
        <v>4</v>
      </c>
      <c r="W16" s="67" t="str">
        <f>IF(C16="Ю14",RANK(BA16,$BA$16:$BA$57),"-")</f>
        <v>-</v>
      </c>
      <c r="X16" s="75" t="str">
        <f>IF($C16="Д19",RANK(BB16,$BB$16:$BB$57),"-")</f>
        <v>-</v>
      </c>
      <c r="Y16" s="65" t="str">
        <f>IF(C16="Д14",RANK(BC16,$BC$16:$BC$57),"-")</f>
        <v>-</v>
      </c>
      <c r="Z16" s="93">
        <f>SUM(U16:U17)</f>
        <v>23</v>
      </c>
      <c r="AA16" s="78">
        <f>RANK(Z16,$Z$16:$Z$53)</f>
        <v>6</v>
      </c>
      <c r="AB16" s="47">
        <f>SUM(E16,M16,U16)</f>
        <v>115.02</v>
      </c>
      <c r="AC16" s="67">
        <f>IF(C16="Ю19",RANK(BF16,$BF$16:$BF$57),"-")</f>
        <v>4</v>
      </c>
      <c r="AD16" s="67" t="str">
        <f>IF(C16="Ю14",RANK(BG16,$BG$16:$BG$57),"-")</f>
        <v>-</v>
      </c>
      <c r="AE16" s="67" t="str">
        <f>IF(C16="Д19",RANK(BH16,$BH$16:$BH$57),"-")</f>
        <v>-</v>
      </c>
      <c r="AF16" s="67" t="str">
        <f>IF(C16="Д14",RANK(BI16,$BI$16:$BI$57),"-")</f>
        <v>-</v>
      </c>
      <c r="AG16" s="93">
        <f>SUM(AB16:AB17)</f>
        <v>158.01999999999998</v>
      </c>
      <c r="AH16" s="78">
        <f>RANK(AG16,$AG$16:$AG$53)</f>
        <v>6</v>
      </c>
      <c r="AI16" s="140"/>
      <c r="AJ16" s="97"/>
      <c r="AK16" s="69"/>
      <c r="AN16" s="18">
        <f aca="true" t="shared" si="0" ref="AN16:AN57">IF(C16="Ю19",E16,0)</f>
        <v>49.01</v>
      </c>
      <c r="AO16" s="18">
        <f>IF(C16="Ю14",E16,0)</f>
        <v>0</v>
      </c>
      <c r="AP16" s="18">
        <f aca="true" t="shared" si="1" ref="AP16:AP44">IF(C16="Д19",E16,0)</f>
        <v>0</v>
      </c>
      <c r="AQ16" s="18">
        <f>IF(C16="Д14",E16,0)</f>
        <v>0</v>
      </c>
      <c r="AR16" s="19">
        <f>J16</f>
        <v>72.00999999999999</v>
      </c>
      <c r="AT16" s="29">
        <f aca="true" t="shared" si="2" ref="AT16:AT57">IF(C16="Ю19",M16,0)</f>
        <v>44.01</v>
      </c>
      <c r="AU16" s="29">
        <f>IF(C16="Ю14",M16,0)</f>
        <v>0</v>
      </c>
      <c r="AV16" s="29">
        <f>IF(C16="Д19",M16,0)</f>
        <v>0</v>
      </c>
      <c r="AW16" s="29">
        <f>IF(C16="Д14",M16,0)</f>
        <v>0</v>
      </c>
      <c r="AX16" s="30">
        <f>R16</f>
        <v>63.01</v>
      </c>
      <c r="AZ16" s="34">
        <f>IF(C16="Ю19",U16,0)</f>
        <v>22</v>
      </c>
      <c r="BA16" s="34">
        <f>IF(C16="Ю14",U16,0)</f>
        <v>0</v>
      </c>
      <c r="BB16" s="34">
        <f>IF(C16="Д19",U16,0)</f>
        <v>0</v>
      </c>
      <c r="BC16" s="34">
        <f>IF(C16="Д14",U16,0)</f>
        <v>0</v>
      </c>
      <c r="BD16" s="35">
        <f>Z16</f>
        <v>23</v>
      </c>
      <c r="BF16" s="39">
        <f>IF(C16="Ю19",AB16,0)</f>
        <v>115.02</v>
      </c>
      <c r="BG16" s="39">
        <f>IF(C16="Ю14",AB16,0)</f>
        <v>0</v>
      </c>
      <c r="BH16" s="39">
        <f>IF(C16="Д19",AB16,0)</f>
        <v>0</v>
      </c>
      <c r="BI16" s="39">
        <f>IF(C16="Д14",AB16,0)</f>
        <v>0</v>
      </c>
      <c r="BJ16" s="40">
        <f>AG16</f>
        <v>158.01999999999998</v>
      </c>
    </row>
    <row r="17" spans="1:62" ht="15.75">
      <c r="A17" s="12">
        <f>A16+1</f>
        <v>2</v>
      </c>
      <c r="B17" s="13" t="s">
        <v>32</v>
      </c>
      <c r="C17" s="6" t="s">
        <v>21</v>
      </c>
      <c r="D17" s="7">
        <v>31</v>
      </c>
      <c r="E17" s="15">
        <v>23</v>
      </c>
      <c r="F17" s="65" t="str">
        <f>IF(C17="Ю19",RANK(AN17,$AN$16:$AN$57),"-")</f>
        <v>-</v>
      </c>
      <c r="G17" s="65" t="str">
        <f>IF(C17="Ю14",RANK(AO17,$AO$16:$AO$57),"-")</f>
        <v>-</v>
      </c>
      <c r="H17" s="65">
        <f>IF(C17="Д19",RANK(AP17,$AP$16:$AP$57),"-")</f>
        <v>6</v>
      </c>
      <c r="I17" s="65" t="str">
        <f>IF(C17="Д14",RANK(AQ17,$AQ$16:$AQ$57),"-")</f>
        <v>-</v>
      </c>
      <c r="J17" s="117"/>
      <c r="K17" s="78" t="e">
        <f>RANK(J17,$E$16:$E$26)</f>
        <v>#N/A</v>
      </c>
      <c r="L17" s="7">
        <v>24</v>
      </c>
      <c r="M17" s="47">
        <v>19</v>
      </c>
      <c r="N17" s="67" t="str">
        <f>IF(C17="Ю19",RANK(AT17,$AT$16:$AT$57),"-")</f>
        <v>-</v>
      </c>
      <c r="O17" s="67" t="str">
        <f>IF(C17="Ю14",RANK(AU17,$AU$16:$AU$57),"-")</f>
        <v>-</v>
      </c>
      <c r="P17" s="67">
        <f>IF(C17="Д19",RANK(AV17,$AV$16:$AV$57),"-")</f>
        <v>6</v>
      </c>
      <c r="Q17" s="65" t="str">
        <f>IF(C17="Д14",RANK(AW17,$AW$16:$AW$57),"-")</f>
        <v>-</v>
      </c>
      <c r="R17" s="93"/>
      <c r="S17" s="118" t="e">
        <f>RANK(R17,$E$16:$E$26)</f>
        <v>#N/A</v>
      </c>
      <c r="T17" s="60">
        <v>3</v>
      </c>
      <c r="U17" s="60">
        <v>1</v>
      </c>
      <c r="V17" s="67" t="str">
        <f>IF(C17="Ю19",RANK(AZ17,$AZ$16:$AZ$57),"-")</f>
        <v>-</v>
      </c>
      <c r="W17" s="67" t="str">
        <f>IF(C17="Ю14",RANK(BA17,$BA$16:$BA$57),"-")</f>
        <v>-</v>
      </c>
      <c r="X17" s="67">
        <f>IF($C17="Д19",RANK(BB17,$BB$16:$BB$57),"-")</f>
        <v>5</v>
      </c>
      <c r="Y17" s="65" t="str">
        <f>IF(C17="Д14",RANK(BC17,$BC$16:$BC$57),"-")</f>
        <v>-</v>
      </c>
      <c r="Z17" s="93"/>
      <c r="AA17" s="78" t="e">
        <f>RANK(Z17,$E$16:$E$26)</f>
        <v>#N/A</v>
      </c>
      <c r="AB17" s="47">
        <f>SUM(E17,M17,U17)</f>
        <v>43</v>
      </c>
      <c r="AC17" s="67" t="str">
        <f>IF(C17="Ю19",RANK(BF17,$BF$16:$BF$57),"-")</f>
        <v>-</v>
      </c>
      <c r="AD17" s="67" t="str">
        <f>IF(C17="Ю14",RANK(BG17,$BG$16:$BG$57),"-")</f>
        <v>-</v>
      </c>
      <c r="AE17" s="67">
        <f>IF(C17="Д19",RANK(BH17,$BH$16:$BH$57),"-")</f>
        <v>6</v>
      </c>
      <c r="AF17" s="67" t="str">
        <f>IF(C17="Д14",RANK(BI17,$BI$16:$BI$57),"-")</f>
        <v>-</v>
      </c>
      <c r="AG17" s="93"/>
      <c r="AH17" s="78"/>
      <c r="AI17" s="140"/>
      <c r="AJ17" s="97"/>
      <c r="AK17" s="69"/>
      <c r="AN17" s="18">
        <f t="shared" si="0"/>
        <v>0</v>
      </c>
      <c r="AO17" s="19">
        <f aca="true" t="shared" si="3" ref="AO17:AO57">IF(C17="Ю14",E17,0)</f>
        <v>0</v>
      </c>
      <c r="AP17" s="18">
        <f t="shared" si="1"/>
        <v>23</v>
      </c>
      <c r="AQ17" s="18">
        <f aca="true" t="shared" si="4" ref="AQ17:AQ57">IF(C17="Д14",E17,0)</f>
        <v>0</v>
      </c>
      <c r="AR17" s="20">
        <f>J19</f>
        <v>79</v>
      </c>
      <c r="AT17" s="29">
        <f t="shared" si="2"/>
        <v>0</v>
      </c>
      <c r="AU17" s="31">
        <f aca="true" t="shared" si="5" ref="AU17:AU57">IF(C17="Ю14",M17,0)</f>
        <v>0</v>
      </c>
      <c r="AV17" s="31">
        <f aca="true" t="shared" si="6" ref="AV17:AV57">IF(C17="Д19",M17,0)</f>
        <v>19</v>
      </c>
      <c r="AW17" s="29">
        <f aca="true" t="shared" si="7" ref="AW17:AW57">IF(C17="Д14",M17,0)</f>
        <v>0</v>
      </c>
      <c r="AX17" s="32">
        <f>R19</f>
        <v>72</v>
      </c>
      <c r="AZ17" s="34">
        <f aca="true" t="shared" si="8" ref="AZ17:AZ57">IF(C17="Ю19",U17,0)</f>
        <v>0</v>
      </c>
      <c r="BA17" s="36">
        <f aca="true" t="shared" si="9" ref="BA17:BA57">IF(C17="Ю14",U17,0)</f>
        <v>0</v>
      </c>
      <c r="BB17" s="36">
        <f aca="true" t="shared" si="10" ref="BB17:BB57">IF(C17="Д19",U17,0)</f>
        <v>1</v>
      </c>
      <c r="BC17" s="34">
        <f aca="true" t="shared" si="11" ref="BC17:BC57">IF(C17="Д14",U17,0)</f>
        <v>0</v>
      </c>
      <c r="BD17" s="37">
        <f>Z19</f>
        <v>46</v>
      </c>
      <c r="BF17" s="39">
        <f aca="true" t="shared" si="12" ref="BF17:BF57">IF(C17="Ю19",AB17,0)</f>
        <v>0</v>
      </c>
      <c r="BG17" s="39">
        <f aca="true" t="shared" si="13" ref="BG17:BG57">IF(C17="Ю14",AB17,0)</f>
        <v>0</v>
      </c>
      <c r="BH17" s="39">
        <f aca="true" t="shared" si="14" ref="BH17:BH57">IF(C17="Д19",AB17,0)</f>
        <v>43</v>
      </c>
      <c r="BI17" s="39">
        <f aca="true" t="shared" si="15" ref="BI17:BI57">IF(C17="Д14",AB17,0)</f>
        <v>0</v>
      </c>
      <c r="BJ17" s="41">
        <f>AG19</f>
        <v>197</v>
      </c>
    </row>
    <row r="18" spans="1:62" ht="15.75" customHeight="1">
      <c r="A18" s="137" t="s">
        <v>65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9"/>
      <c r="AK18" s="69"/>
      <c r="AN18" s="18">
        <f t="shared" si="0"/>
        <v>0</v>
      </c>
      <c r="AO18" s="19">
        <f t="shared" si="3"/>
        <v>0</v>
      </c>
      <c r="AP18" s="18">
        <f t="shared" si="1"/>
        <v>0</v>
      </c>
      <c r="AQ18" s="18">
        <f t="shared" si="4"/>
        <v>0</v>
      </c>
      <c r="AR18" s="20">
        <f>J22</f>
        <v>106</v>
      </c>
      <c r="AT18" s="29">
        <f t="shared" si="2"/>
        <v>0</v>
      </c>
      <c r="AU18" s="31">
        <f t="shared" si="5"/>
        <v>0</v>
      </c>
      <c r="AV18" s="31">
        <f t="shared" si="6"/>
        <v>0</v>
      </c>
      <c r="AW18" s="29">
        <f t="shared" si="7"/>
        <v>0</v>
      </c>
      <c r="AX18" s="32">
        <f>R22</f>
        <v>75</v>
      </c>
      <c r="AZ18" s="34">
        <f t="shared" si="8"/>
        <v>0</v>
      </c>
      <c r="BA18" s="36">
        <f t="shared" si="9"/>
        <v>0</v>
      </c>
      <c r="BB18" s="36">
        <f t="shared" si="10"/>
        <v>0</v>
      </c>
      <c r="BC18" s="34">
        <f t="shared" si="11"/>
        <v>0</v>
      </c>
      <c r="BD18" s="37">
        <f>Z22</f>
        <v>40</v>
      </c>
      <c r="BF18" s="39">
        <f t="shared" si="12"/>
        <v>0</v>
      </c>
      <c r="BG18" s="39">
        <f t="shared" si="13"/>
        <v>0</v>
      </c>
      <c r="BH18" s="39">
        <f t="shared" si="14"/>
        <v>0</v>
      </c>
      <c r="BI18" s="39">
        <f t="shared" si="15"/>
        <v>0</v>
      </c>
      <c r="BJ18" s="41">
        <f>AG22</f>
        <v>221</v>
      </c>
    </row>
    <row r="19" spans="1:62" ht="15.75">
      <c r="A19" s="12">
        <f>A17+1</f>
        <v>3</v>
      </c>
      <c r="B19" s="13" t="s">
        <v>11</v>
      </c>
      <c r="C19" s="6" t="s">
        <v>20</v>
      </c>
      <c r="D19" s="7">
        <v>69</v>
      </c>
      <c r="E19" s="15">
        <v>55</v>
      </c>
      <c r="F19" s="64">
        <f>IF(C19="Ю19",RANK(AN19,$AN$16:$AN$57),"-")</f>
        <v>3</v>
      </c>
      <c r="G19" s="65" t="str">
        <f>IF(C19="Ю14",RANK(AO19,$AO$16:$AO$57),"-")</f>
        <v>-</v>
      </c>
      <c r="H19" s="65" t="str">
        <f>IF(C19="Д19",RANK(AP19,$AP$16:$AP$57),"-")</f>
        <v>-</v>
      </c>
      <c r="I19" s="65" t="str">
        <f>IF(C19="Д14",RANK(AQ19,$AQ$16:$AQ$57),"-")</f>
        <v>-</v>
      </c>
      <c r="J19" s="93">
        <f>SUM(E19:E20)</f>
        <v>79</v>
      </c>
      <c r="K19" s="78">
        <f>RANK(J19,$J$16:$J$53)</f>
        <v>6</v>
      </c>
      <c r="L19" s="7">
        <v>48</v>
      </c>
      <c r="M19" s="15">
        <v>42</v>
      </c>
      <c r="N19" s="67">
        <f>IF(C19="Ю19",RANK(AT19,$AT$16:$AT$57),"-")</f>
        <v>3</v>
      </c>
      <c r="O19" s="67" t="str">
        <f>IF(C19="Ю14",RANK(AU19,$AU$16:$AU$57),"-")</f>
        <v>-</v>
      </c>
      <c r="P19" s="67" t="str">
        <f>IF(C19="Д19",RANK(AV19,$AV$16:$AV$57),"-")</f>
        <v>-</v>
      </c>
      <c r="Q19" s="65" t="str">
        <f>IF(C19="Д14",RANK(AW19,$AW$16:$AW$57),"-")</f>
        <v>-</v>
      </c>
      <c r="R19" s="93">
        <f>SUM(M19:M20)</f>
        <v>72</v>
      </c>
      <c r="S19" s="120">
        <f>RANK(R19,$R$16:$R$53)</f>
        <v>2</v>
      </c>
      <c r="T19" s="60">
        <v>33</v>
      </c>
      <c r="U19" s="60">
        <v>29</v>
      </c>
      <c r="V19" s="59">
        <f>IF(C19="Ю19",RANK(AZ19,$AZ$16:$AZ$57),"-")</f>
        <v>1</v>
      </c>
      <c r="W19" s="67" t="str">
        <f>IF(C19="Ю14",RANK(BA19,$BA$16:$BA$57),"-")</f>
        <v>-</v>
      </c>
      <c r="X19" s="67" t="str">
        <f>IF($C19="Д19",RANK(BB19,$BB$16:$BB$57),"-")</f>
        <v>-</v>
      </c>
      <c r="Y19" s="65" t="str">
        <f>IF(C19="Д14",RANK(BC19,$BC$16:$BC$57),"-")</f>
        <v>-</v>
      </c>
      <c r="Z19" s="93">
        <f>SUM(U19:U20)</f>
        <v>46</v>
      </c>
      <c r="AA19" s="121">
        <f>RANK(Z19,$Z$16:$Z$53)</f>
        <v>2</v>
      </c>
      <c r="AB19" s="47">
        <f>SUM(E19,M19,U19)</f>
        <v>126</v>
      </c>
      <c r="AC19" s="59">
        <f>IF(C19="Ю19",RANK(BF19,$BF$16:$BF$57),"-")</f>
        <v>2</v>
      </c>
      <c r="AD19" s="67" t="str">
        <f>IF(C19="Ю14",RANK(BG19,$BG$16:$BG$57),"-")</f>
        <v>-</v>
      </c>
      <c r="AE19" s="67" t="str">
        <f>IF(C19="Д19",RANK(BH19,$BH$16:$BH$57),"-")</f>
        <v>-</v>
      </c>
      <c r="AF19" s="67" t="str">
        <f>IF(C19="Д14",RANK(BI19,$BI$16:$BI$57),"-")</f>
        <v>-</v>
      </c>
      <c r="AG19" s="93">
        <f>SUM(AB19:AB20)</f>
        <v>197</v>
      </c>
      <c r="AH19" s="121">
        <f>RANK(AG19,$AG$16:$AG$53)</f>
        <v>3</v>
      </c>
      <c r="AI19" s="91">
        <f>AG19</f>
        <v>197</v>
      </c>
      <c r="AJ19" s="122">
        <v>1</v>
      </c>
      <c r="AK19" s="69"/>
      <c r="AN19" s="18">
        <f t="shared" si="0"/>
        <v>55</v>
      </c>
      <c r="AO19" s="19">
        <f t="shared" si="3"/>
        <v>0</v>
      </c>
      <c r="AP19" s="18">
        <f t="shared" si="1"/>
        <v>0</v>
      </c>
      <c r="AQ19" s="18">
        <f t="shared" si="4"/>
        <v>0</v>
      </c>
      <c r="AR19" s="20">
        <f>J25</f>
        <v>112</v>
      </c>
      <c r="AT19" s="29">
        <f t="shared" si="2"/>
        <v>42</v>
      </c>
      <c r="AU19" s="31">
        <f t="shared" si="5"/>
        <v>0</v>
      </c>
      <c r="AV19" s="31">
        <f t="shared" si="6"/>
        <v>0</v>
      </c>
      <c r="AW19" s="29">
        <f t="shared" si="7"/>
        <v>0</v>
      </c>
      <c r="AX19" s="32">
        <f>R25</f>
        <v>70</v>
      </c>
      <c r="AZ19" s="34">
        <f t="shared" si="8"/>
        <v>29</v>
      </c>
      <c r="BA19" s="36">
        <f t="shared" si="9"/>
        <v>0</v>
      </c>
      <c r="BB19" s="36">
        <f t="shared" si="10"/>
        <v>0</v>
      </c>
      <c r="BC19" s="34">
        <f t="shared" si="11"/>
        <v>0</v>
      </c>
      <c r="BD19" s="37">
        <f>Z25</f>
        <v>48</v>
      </c>
      <c r="BF19" s="39">
        <f t="shared" si="12"/>
        <v>126</v>
      </c>
      <c r="BG19" s="39">
        <f t="shared" si="13"/>
        <v>0</v>
      </c>
      <c r="BH19" s="39">
        <f t="shared" si="14"/>
        <v>0</v>
      </c>
      <c r="BI19" s="39">
        <f t="shared" si="15"/>
        <v>0</v>
      </c>
      <c r="BJ19" s="41">
        <f>AG25</f>
        <v>230</v>
      </c>
    </row>
    <row r="20" spans="1:62" ht="15.75">
      <c r="A20" s="12">
        <f>A19+1</f>
        <v>4</v>
      </c>
      <c r="B20" s="14" t="s">
        <v>30</v>
      </c>
      <c r="C20" s="6" t="s">
        <v>21</v>
      </c>
      <c r="D20" s="7">
        <v>29</v>
      </c>
      <c r="E20" s="15">
        <v>24</v>
      </c>
      <c r="F20" s="65" t="str">
        <f>IF(C20="Ю19",RANK(AN20,$AN$16:$AN$57),"-")</f>
        <v>-</v>
      </c>
      <c r="G20" s="65" t="str">
        <f>IF(C20="Ю14",RANK(AO20,$AO$16:$AO$57),"-")</f>
        <v>-</v>
      </c>
      <c r="H20" s="65">
        <f>IF(C20="Д19",RANK(AP20,$AP$16:$AP$57),"-")</f>
        <v>5</v>
      </c>
      <c r="I20" s="65" t="str">
        <f>IF(C20="Д14",RANK(AQ20,$AQ$16:$AQ$57),"-")</f>
        <v>-</v>
      </c>
      <c r="J20" s="93"/>
      <c r="K20" s="78" t="e">
        <f>RANK(J20,$E$16:$E$26)</f>
        <v>#N/A</v>
      </c>
      <c r="L20" s="7">
        <v>40</v>
      </c>
      <c r="M20" s="47">
        <v>30</v>
      </c>
      <c r="N20" s="67" t="str">
        <f>IF(C20="Ю19",RANK(AT20,$AT$16:$AT$57),"-")</f>
        <v>-</v>
      </c>
      <c r="O20" s="67" t="str">
        <f>IF(C20="Ю14",RANK(AU20,$AU$16:$AU$57),"-")</f>
        <v>-</v>
      </c>
      <c r="P20" s="67">
        <f>IF(C20="Д19",RANK(AV20,$AV$16:$AV$57),"-")</f>
        <v>4</v>
      </c>
      <c r="Q20" s="65" t="str">
        <f>IF(C20="Д14",RANK(AW20,$AW$16:$AW$57),"-")</f>
        <v>-</v>
      </c>
      <c r="R20" s="93"/>
      <c r="S20" s="120" t="e">
        <f>RANK(R20,$E$16:$E$26)</f>
        <v>#N/A</v>
      </c>
      <c r="T20" s="60">
        <v>18</v>
      </c>
      <c r="U20" s="60">
        <v>17</v>
      </c>
      <c r="V20" s="67" t="str">
        <f>IF(C20="Ю19",RANK(AZ20,$AZ$16:$AZ$57),"-")</f>
        <v>-</v>
      </c>
      <c r="W20" s="67" t="str">
        <f>IF(C20="Ю14",RANK(BA20,$BA$16:$BA$57),"-")</f>
        <v>-</v>
      </c>
      <c r="X20" s="59">
        <f>IF($C20="Д19",RANK(BB20,$BB$16:$BB$57),"-")</f>
        <v>2</v>
      </c>
      <c r="Y20" s="65" t="str">
        <f>IF(C20="Д14",RANK(BC20,$BC$16:$BC$57),"-")</f>
        <v>-</v>
      </c>
      <c r="Z20" s="93"/>
      <c r="AA20" s="121" t="e">
        <f>RANK(Z20,$E$16:$E$26)</f>
        <v>#N/A</v>
      </c>
      <c r="AB20" s="47">
        <f>SUM(E20,M20,U20)</f>
        <v>71</v>
      </c>
      <c r="AC20" s="67" t="str">
        <f>IF(C20="Ю19",RANK(BF20,$BF$16:$BF$57),"-")</f>
        <v>-</v>
      </c>
      <c r="AD20" s="67" t="str">
        <f>IF(C20="Ю14",RANK(BG20,$BG$16:$BG$57),"-")</f>
        <v>-</v>
      </c>
      <c r="AE20" s="67">
        <f>IF(C20="Д19",RANK(BH20,$BH$16:$BH$57),"-")</f>
        <v>4</v>
      </c>
      <c r="AF20" s="67" t="str">
        <f>IF(C20="Д14",RANK(BI20,$BI$16:$BI$57),"-")</f>
        <v>-</v>
      </c>
      <c r="AG20" s="93"/>
      <c r="AH20" s="121"/>
      <c r="AI20" s="90"/>
      <c r="AJ20" s="97"/>
      <c r="AK20" s="69"/>
      <c r="AN20" s="18">
        <f t="shared" si="0"/>
        <v>0</v>
      </c>
      <c r="AO20" s="19">
        <f t="shared" si="3"/>
        <v>0</v>
      </c>
      <c r="AP20" s="18">
        <f t="shared" si="1"/>
        <v>24</v>
      </c>
      <c r="AQ20" s="18">
        <f t="shared" si="4"/>
        <v>0</v>
      </c>
      <c r="AR20" s="20">
        <f>J28</f>
        <v>80.00999999999999</v>
      </c>
      <c r="AT20" s="29">
        <f t="shared" si="2"/>
        <v>0</v>
      </c>
      <c r="AU20" s="31">
        <f t="shared" si="5"/>
        <v>0</v>
      </c>
      <c r="AV20" s="31">
        <f t="shared" si="6"/>
        <v>30</v>
      </c>
      <c r="AW20" s="29">
        <f t="shared" si="7"/>
        <v>0</v>
      </c>
      <c r="AX20" s="32">
        <f>R28</f>
        <v>71</v>
      </c>
      <c r="AZ20" s="34">
        <f t="shared" si="8"/>
        <v>0</v>
      </c>
      <c r="BA20" s="36">
        <f t="shared" si="9"/>
        <v>0</v>
      </c>
      <c r="BB20" s="36">
        <f t="shared" si="10"/>
        <v>17</v>
      </c>
      <c r="BC20" s="34">
        <f t="shared" si="11"/>
        <v>0</v>
      </c>
      <c r="BD20" s="37">
        <f>Z28</f>
        <v>26</v>
      </c>
      <c r="BF20" s="39">
        <f t="shared" si="12"/>
        <v>0</v>
      </c>
      <c r="BG20" s="39">
        <f t="shared" si="13"/>
        <v>0</v>
      </c>
      <c r="BH20" s="39">
        <f t="shared" si="14"/>
        <v>71</v>
      </c>
      <c r="BI20" s="39">
        <f t="shared" si="15"/>
        <v>0</v>
      </c>
      <c r="BJ20" s="41">
        <f>AG28</f>
        <v>177.01</v>
      </c>
    </row>
    <row r="21" spans="1:62" ht="15.75" customHeight="1">
      <c r="A21" s="92" t="s">
        <v>36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69"/>
      <c r="AN21" s="18">
        <f>IF(C21="Ю19",E21,0)</f>
        <v>0</v>
      </c>
      <c r="AO21" s="19">
        <f t="shared" si="3"/>
        <v>0</v>
      </c>
      <c r="AP21" s="18">
        <f>IF(C21="Д19",E21,0)</f>
        <v>0</v>
      </c>
      <c r="AQ21" s="18">
        <f t="shared" si="4"/>
        <v>0</v>
      </c>
      <c r="AR21" s="21">
        <f>J31</f>
        <v>28.01</v>
      </c>
      <c r="AT21" s="29">
        <f>IF(C21="Ю19",M21,0)</f>
        <v>0</v>
      </c>
      <c r="AU21" s="31">
        <f t="shared" si="5"/>
        <v>0</v>
      </c>
      <c r="AV21" s="31">
        <f t="shared" si="6"/>
        <v>0</v>
      </c>
      <c r="AW21" s="29">
        <f t="shared" si="7"/>
        <v>0</v>
      </c>
      <c r="AX21" s="33">
        <f>R31</f>
        <v>9</v>
      </c>
      <c r="AZ21" s="34">
        <f t="shared" si="8"/>
        <v>0</v>
      </c>
      <c r="BA21" s="36">
        <f t="shared" si="9"/>
        <v>0</v>
      </c>
      <c r="BB21" s="36">
        <f t="shared" si="10"/>
        <v>0</v>
      </c>
      <c r="BC21" s="34">
        <f t="shared" si="11"/>
        <v>0</v>
      </c>
      <c r="BD21" s="38">
        <f>Z31</f>
        <v>0</v>
      </c>
      <c r="BF21" s="39">
        <f t="shared" si="12"/>
        <v>0</v>
      </c>
      <c r="BG21" s="39">
        <f t="shared" si="13"/>
        <v>0</v>
      </c>
      <c r="BH21" s="39">
        <f t="shared" si="14"/>
        <v>0</v>
      </c>
      <c r="BI21" s="39">
        <f t="shared" si="15"/>
        <v>0</v>
      </c>
      <c r="BJ21" s="40">
        <f>AG31</f>
        <v>37</v>
      </c>
    </row>
    <row r="22" spans="1:62" ht="16.5" customHeight="1">
      <c r="A22" s="12">
        <f>A20+1</f>
        <v>5</v>
      </c>
      <c r="B22" s="13" t="s">
        <v>22</v>
      </c>
      <c r="C22" s="6" t="s">
        <v>20</v>
      </c>
      <c r="D22" s="7">
        <v>70</v>
      </c>
      <c r="E22" s="15">
        <v>58</v>
      </c>
      <c r="F22" s="64">
        <f>IF(C22="Ю19",RANK(AN22,$AN$16:$AN$57),"-")</f>
        <v>1</v>
      </c>
      <c r="G22" s="65" t="str">
        <f>IF(C22="Ю14",RANK(AO22,$AO$16:$AO$57),"-")</f>
        <v>-</v>
      </c>
      <c r="H22" s="65" t="str">
        <f>IF(C22="Д19",RANK(AP22,$AP$16:$AP$57),"-")</f>
        <v>-</v>
      </c>
      <c r="I22" s="65" t="str">
        <f>IF(C22="Д14",RANK(AQ22,$AQ$16:$AQ$57),"-")</f>
        <v>-</v>
      </c>
      <c r="J22" s="98">
        <f>SUM(E22:E23)</f>
        <v>106</v>
      </c>
      <c r="K22" s="81">
        <f>RANK(J22,$J$16:$J$53)</f>
        <v>2</v>
      </c>
      <c r="L22" s="7">
        <v>55</v>
      </c>
      <c r="M22" s="15">
        <v>46</v>
      </c>
      <c r="N22" s="67">
        <f>IF(C22="Ю19",RANK(AT22,$AT$16:$AT$57),"-")</f>
        <v>1</v>
      </c>
      <c r="O22" s="67" t="str">
        <f>IF(C22="Ю14",RANK(AU22,$AU$16:$AU$57),"-")</f>
        <v>-</v>
      </c>
      <c r="P22" s="67" t="str">
        <f>IF(C22="Д19",RANK(AV22,$AV$16:$AV$57),"-")</f>
        <v>-</v>
      </c>
      <c r="Q22" s="65" t="str">
        <f>IF(C22="Д14",RANK(AW22,$AW$16:$AW$57),"-")</f>
        <v>-</v>
      </c>
      <c r="R22" s="98">
        <f>SUM(M22:M23)</f>
        <v>75</v>
      </c>
      <c r="S22" s="81">
        <f>RANK(R22,$R$16:$R$53)</f>
        <v>1</v>
      </c>
      <c r="T22" s="60">
        <v>30</v>
      </c>
      <c r="U22" s="60">
        <v>26</v>
      </c>
      <c r="V22" s="59">
        <f>IF(C22="Ю19",RANK(AZ22,$AZ$16:$AZ$57),"-")</f>
        <v>3</v>
      </c>
      <c r="W22" s="67" t="str">
        <f>IF(C22="Ю14",RANK(BA22,$BA$16:$BA$57),"-")</f>
        <v>-</v>
      </c>
      <c r="X22" s="67" t="str">
        <f>IF($C22="Д19",RANK(BB22,$BB$16:$BB$57),"-")</f>
        <v>-</v>
      </c>
      <c r="Y22" s="65" t="str">
        <f>IF(C22="Д14",RANK(BC22,$BC$16:$BC$57),"-")</f>
        <v>-</v>
      </c>
      <c r="Z22" s="98">
        <f>SUM(U22:U23)</f>
        <v>40</v>
      </c>
      <c r="AA22" s="81">
        <f>RANK(Z22,$Z$16:$Z$53)</f>
        <v>3</v>
      </c>
      <c r="AB22" s="47">
        <f>SUM(E22,M22,U22)</f>
        <v>130</v>
      </c>
      <c r="AC22" s="59">
        <f>IF(C22="Ю19",RANK(BF22,$BF$16:$BF$57),"-")</f>
        <v>1</v>
      </c>
      <c r="AD22" s="67" t="str">
        <f>IF(C22="Ю14",RANK(BG22,$BG$16:$BG$57),"-")</f>
        <v>-</v>
      </c>
      <c r="AE22" s="67" t="str">
        <f>IF(C22="Д19",RANK(BH22,$BH$16:$BH$57),"-")</f>
        <v>-</v>
      </c>
      <c r="AF22" s="67" t="str">
        <f>IF(C22="Д14",RANK(BI22,$BI$16:$BI$57),"-")</f>
        <v>-</v>
      </c>
      <c r="AG22" s="98">
        <f>SUM(AB22:AB23)</f>
        <v>221</v>
      </c>
      <c r="AH22" s="98">
        <f>RANK(AG22,$AG$16:$AG$53)</f>
        <v>2</v>
      </c>
      <c r="AI22" s="136"/>
      <c r="AJ22" s="134"/>
      <c r="AK22" s="69"/>
      <c r="AN22" s="18">
        <f t="shared" si="0"/>
        <v>58</v>
      </c>
      <c r="AO22" s="19">
        <f t="shared" si="3"/>
        <v>0</v>
      </c>
      <c r="AP22" s="18">
        <f t="shared" si="1"/>
        <v>0</v>
      </c>
      <c r="AQ22" s="18">
        <f t="shared" si="4"/>
        <v>0</v>
      </c>
      <c r="AR22" s="21">
        <f>J34</f>
        <v>64</v>
      </c>
      <c r="AT22" s="29">
        <f t="shared" si="2"/>
        <v>46</v>
      </c>
      <c r="AU22" s="31">
        <f t="shared" si="5"/>
        <v>0</v>
      </c>
      <c r="AV22" s="31">
        <f t="shared" si="6"/>
        <v>0</v>
      </c>
      <c r="AW22" s="29">
        <f t="shared" si="7"/>
        <v>0</v>
      </c>
      <c r="AX22" s="33">
        <f>R34</f>
        <v>50</v>
      </c>
      <c r="AZ22" s="34">
        <f t="shared" si="8"/>
        <v>26</v>
      </c>
      <c r="BA22" s="36">
        <f t="shared" si="9"/>
        <v>0</v>
      </c>
      <c r="BB22" s="36">
        <f t="shared" si="10"/>
        <v>0</v>
      </c>
      <c r="BC22" s="34">
        <f t="shared" si="11"/>
        <v>0</v>
      </c>
      <c r="BD22" s="38">
        <f>Z34</f>
        <v>0</v>
      </c>
      <c r="BF22" s="39">
        <f t="shared" si="12"/>
        <v>130</v>
      </c>
      <c r="BG22" s="39">
        <f t="shared" si="13"/>
        <v>0</v>
      </c>
      <c r="BH22" s="39">
        <f t="shared" si="14"/>
        <v>0</v>
      </c>
      <c r="BI22" s="39">
        <f t="shared" si="15"/>
        <v>0</v>
      </c>
      <c r="BJ22" s="40">
        <f>AG34</f>
        <v>114</v>
      </c>
    </row>
    <row r="23" spans="1:62" ht="15.75">
      <c r="A23" s="12">
        <f>A22+1</f>
        <v>6</v>
      </c>
      <c r="B23" s="13" t="s">
        <v>23</v>
      </c>
      <c r="C23" s="6" t="s">
        <v>66</v>
      </c>
      <c r="D23" s="7">
        <v>59</v>
      </c>
      <c r="E23" s="15">
        <v>48</v>
      </c>
      <c r="F23" s="65" t="str">
        <f>IF(C23="Ю19",RANK(AN23,$AN$16:$AN$57),"-")</f>
        <v>-</v>
      </c>
      <c r="G23" s="65" t="str">
        <f>IF(C23="Ю14",RANK(AO23,$AO$16:$AO$57),"-")</f>
        <v>-</v>
      </c>
      <c r="H23" s="65" t="str">
        <f>IF(C23="Д19",RANK(AP23,$AP$16:$AP$57),"-")</f>
        <v>-</v>
      </c>
      <c r="I23" s="64">
        <f>IF(C23="Д14",RANK(AQ23,$AQ$16:$AQ$57),"-")</f>
        <v>1</v>
      </c>
      <c r="J23" s="99"/>
      <c r="K23" s="82"/>
      <c r="L23" s="7">
        <v>36</v>
      </c>
      <c r="M23" s="15">
        <v>29</v>
      </c>
      <c r="N23" s="67" t="str">
        <f>IF(C23="Ю19",RANK(AT23,$AT$16:$AT$57),"-")</f>
        <v>-</v>
      </c>
      <c r="O23" s="67" t="str">
        <f>IF(C23="Ю14",RANK(AU23,$AU$16:$AU$57),"-")</f>
        <v>-</v>
      </c>
      <c r="P23" s="67" t="str">
        <f>IF(C23="Д19",RANK(AV23,$AV$16:$AV$57),"-")</f>
        <v>-</v>
      </c>
      <c r="Q23" s="65">
        <f>IF(C23="Д14",RANK(AW23,$AW$16:$AW$57),"-")</f>
        <v>2</v>
      </c>
      <c r="R23" s="99"/>
      <c r="S23" s="82"/>
      <c r="T23" s="60">
        <v>21</v>
      </c>
      <c r="U23" s="60">
        <v>14</v>
      </c>
      <c r="V23" s="67" t="str">
        <f>IF(C23="Ю19",RANK(AZ23,$AZ$16:$AZ$57),"-")</f>
        <v>-</v>
      </c>
      <c r="W23" s="67" t="str">
        <f>IF(C23="Ю14",RANK(BA23,$BA$16:$BA$57),"-")</f>
        <v>-</v>
      </c>
      <c r="X23" s="67" t="str">
        <f>IF($C23="Д19",RANK(BB23,$BB$16:$BB$57),"-")</f>
        <v>-</v>
      </c>
      <c r="Y23" s="64">
        <f>IF(C23="Д14",RANK(BC23,$BC$16:$BC$57),"-")</f>
        <v>1</v>
      </c>
      <c r="Z23" s="99"/>
      <c r="AA23" s="82"/>
      <c r="AB23" s="47">
        <f>SUM(E23,M23,U23)</f>
        <v>91</v>
      </c>
      <c r="AC23" s="67" t="str">
        <f>IF(C23="Ю19",RANK(BF23,$BF$16:$BF$57),"-")</f>
        <v>-</v>
      </c>
      <c r="AD23" s="67" t="str">
        <f>IF(C23="Ю14",RANK(BG23,$BG$16:$BG$57),"-")</f>
        <v>-</v>
      </c>
      <c r="AE23" s="67" t="str">
        <f>IF(C23="Д19",RANK(BH23,$BH$16:$BH$57),"-")</f>
        <v>-</v>
      </c>
      <c r="AF23" s="59">
        <f>IF(C23="Д14",RANK(BI23,$BI$16:$BI$57),"-")</f>
        <v>1</v>
      </c>
      <c r="AG23" s="99"/>
      <c r="AH23" s="99"/>
      <c r="AI23" s="124"/>
      <c r="AJ23" s="135"/>
      <c r="AK23" s="69"/>
      <c r="AN23" s="18">
        <f t="shared" si="0"/>
        <v>0</v>
      </c>
      <c r="AO23" s="19">
        <f t="shared" si="3"/>
        <v>0</v>
      </c>
      <c r="AP23" s="18">
        <f t="shared" si="1"/>
        <v>0</v>
      </c>
      <c r="AQ23" s="18">
        <f t="shared" si="4"/>
        <v>48</v>
      </c>
      <c r="AR23" s="21">
        <f>J37</f>
        <v>44</v>
      </c>
      <c r="AT23" s="29">
        <f t="shared" si="2"/>
        <v>0</v>
      </c>
      <c r="AU23" s="31">
        <f t="shared" si="5"/>
        <v>0</v>
      </c>
      <c r="AV23" s="31">
        <f t="shared" si="6"/>
        <v>0</v>
      </c>
      <c r="AW23" s="29">
        <f t="shared" si="7"/>
        <v>29</v>
      </c>
      <c r="AX23" s="33">
        <f>R37</f>
        <v>57</v>
      </c>
      <c r="AZ23" s="34">
        <f t="shared" si="8"/>
        <v>0</v>
      </c>
      <c r="BA23" s="36">
        <f t="shared" si="9"/>
        <v>0</v>
      </c>
      <c r="BB23" s="36">
        <f t="shared" si="10"/>
        <v>0</v>
      </c>
      <c r="BC23" s="34">
        <f t="shared" si="11"/>
        <v>14</v>
      </c>
      <c r="BD23" s="38">
        <f>Z37</f>
        <v>0</v>
      </c>
      <c r="BF23" s="39">
        <f t="shared" si="12"/>
        <v>0</v>
      </c>
      <c r="BG23" s="39">
        <f t="shared" si="13"/>
        <v>0</v>
      </c>
      <c r="BH23" s="39">
        <f t="shared" si="14"/>
        <v>0</v>
      </c>
      <c r="BI23" s="39">
        <f t="shared" si="15"/>
        <v>91</v>
      </c>
      <c r="BJ23" s="40">
        <f>AG37</f>
        <v>101</v>
      </c>
    </row>
    <row r="24" spans="1:62" ht="15.75" customHeight="1">
      <c r="A24" s="123" t="s">
        <v>68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69"/>
      <c r="AN24" s="18">
        <f t="shared" si="0"/>
        <v>0</v>
      </c>
      <c r="AO24" s="19">
        <f t="shared" si="3"/>
        <v>0</v>
      </c>
      <c r="AP24" s="18">
        <f t="shared" si="1"/>
        <v>0</v>
      </c>
      <c r="AQ24" s="18">
        <f t="shared" si="4"/>
        <v>0</v>
      </c>
      <c r="AR24" s="21">
        <f>J40</f>
        <v>81</v>
      </c>
      <c r="AT24" s="29">
        <f t="shared" si="2"/>
        <v>0</v>
      </c>
      <c r="AU24" s="31">
        <f t="shared" si="5"/>
        <v>0</v>
      </c>
      <c r="AV24" s="31">
        <f t="shared" si="6"/>
        <v>0</v>
      </c>
      <c r="AW24" s="29">
        <f t="shared" si="7"/>
        <v>0</v>
      </c>
      <c r="AX24" s="33">
        <f>R40</f>
        <v>63</v>
      </c>
      <c r="AZ24" s="34">
        <f t="shared" si="8"/>
        <v>0</v>
      </c>
      <c r="BA24" s="36">
        <f t="shared" si="9"/>
        <v>0</v>
      </c>
      <c r="BB24" s="36">
        <f t="shared" si="10"/>
        <v>0</v>
      </c>
      <c r="BC24" s="34">
        <f t="shared" si="11"/>
        <v>0</v>
      </c>
      <c r="BD24" s="38">
        <f>Z40</f>
        <v>32</v>
      </c>
      <c r="BF24" s="39">
        <f t="shared" si="12"/>
        <v>0</v>
      </c>
      <c r="BG24" s="39">
        <f t="shared" si="13"/>
        <v>0</v>
      </c>
      <c r="BH24" s="39">
        <f t="shared" si="14"/>
        <v>0</v>
      </c>
      <c r="BI24" s="39">
        <f t="shared" si="15"/>
        <v>0</v>
      </c>
      <c r="BJ24" s="40">
        <f>AG40</f>
        <v>176</v>
      </c>
    </row>
    <row r="25" spans="1:62" ht="17.25" customHeight="1">
      <c r="A25" s="12">
        <f>A23+1</f>
        <v>7</v>
      </c>
      <c r="B25" s="13" t="s">
        <v>38</v>
      </c>
      <c r="C25" s="6" t="s">
        <v>20</v>
      </c>
      <c r="D25" s="9">
        <v>67</v>
      </c>
      <c r="E25" s="47">
        <v>56</v>
      </c>
      <c r="F25" s="64">
        <f>IF(C25="Ю19",RANK(AN25,$AN$16:$AN$57),"-")</f>
        <v>2</v>
      </c>
      <c r="G25" s="65" t="str">
        <f>IF(C25="Ю14",RANK(AO25,$AO$16:$AO$57),"-")</f>
        <v>-</v>
      </c>
      <c r="H25" s="65" t="str">
        <f>IF(C25="Д19",RANK(AP25,$AP$16:$AP$57),"-")</f>
        <v>-</v>
      </c>
      <c r="I25" s="65" t="str">
        <f>IF(C25="Д14",RANK(AQ25,$AQ$16:$AQ$57),"-")</f>
        <v>-</v>
      </c>
      <c r="J25" s="93">
        <f>SUM(E25:E26)</f>
        <v>112</v>
      </c>
      <c r="K25" s="121">
        <f>RANK(J25,$J$16:$J$53)</f>
        <v>1</v>
      </c>
      <c r="L25" s="9">
        <v>54</v>
      </c>
      <c r="M25" s="15">
        <v>38</v>
      </c>
      <c r="N25" s="67">
        <f>IF(C25="Ю19",RANK(AT25,$AT$16:$AT$57),"-")</f>
        <v>4</v>
      </c>
      <c r="O25" s="67" t="str">
        <f>IF(C25="Ю14",RANK(AU25,$AU$16:$AU$57),"-")</f>
        <v>-</v>
      </c>
      <c r="P25" s="67" t="str">
        <f>IF(C25="Д19",RANK(AV25,$AV$16:$AV$57),"-")</f>
        <v>-</v>
      </c>
      <c r="Q25" s="65" t="str">
        <f>IF(C25="Д14",RANK(AW25,$AW$16:$AW$57),"-")</f>
        <v>-</v>
      </c>
      <c r="R25" s="93">
        <f>SUM(M25:M26)</f>
        <v>70</v>
      </c>
      <c r="S25" s="94">
        <f>RANK(R25,$R$16:$R$53)</f>
        <v>4</v>
      </c>
      <c r="T25" s="7">
        <v>31</v>
      </c>
      <c r="U25" s="15">
        <v>27</v>
      </c>
      <c r="V25" s="59">
        <f>IF(C25="Ю19",RANK(AZ25,$AZ$16:$AZ$57),"-")</f>
        <v>2</v>
      </c>
      <c r="W25" s="67" t="str">
        <f>IF(C25="Ю14",RANK(BA25,$BA$16:$BA$57),"-")</f>
        <v>-</v>
      </c>
      <c r="X25" s="67" t="str">
        <f>IF($C25="Д19",RANK(BB25,$BB$16:$BB$57),"-")</f>
        <v>-</v>
      </c>
      <c r="Y25" s="65" t="str">
        <f>IF(C25="Д14",RANK(BC25,$BC$16:$BC$57),"-")</f>
        <v>-</v>
      </c>
      <c r="Z25" s="93">
        <f>SUM(U25:U26)</f>
        <v>48</v>
      </c>
      <c r="AA25" s="121">
        <f>RANK(Z25,$Z$16:$Z$53)</f>
        <v>1</v>
      </c>
      <c r="AB25" s="47">
        <f>SUM(E25,M25,U25)</f>
        <v>121</v>
      </c>
      <c r="AC25" s="59">
        <f>IF(C25="Ю19",RANK(BF25,$BF$16:$BF$57),"-")</f>
        <v>3</v>
      </c>
      <c r="AD25" s="67" t="str">
        <f>IF(C25="Ю14",RANK(BG25,$BG$16:$BG$57),"-")</f>
        <v>-</v>
      </c>
      <c r="AE25" s="67" t="str">
        <f>IF(C25="Д19",RANK(BH25,$BH$16:$BH$57),"-")</f>
        <v>-</v>
      </c>
      <c r="AF25" s="67" t="str">
        <f>IF(C25="Д14",RANK(BI25,$BI$16:$BI$57),"-")</f>
        <v>-</v>
      </c>
      <c r="AG25" s="93">
        <f>SUM(AB25:AB26)</f>
        <v>230</v>
      </c>
      <c r="AH25" s="121">
        <f>RANK(AG25,$AG$16:$AG$53)</f>
        <v>1</v>
      </c>
      <c r="AI25" s="91"/>
      <c r="AJ25" s="97"/>
      <c r="AK25" s="69"/>
      <c r="AN25" s="18">
        <f t="shared" si="0"/>
        <v>56</v>
      </c>
      <c r="AO25" s="19">
        <f t="shared" si="3"/>
        <v>0</v>
      </c>
      <c r="AP25" s="18">
        <f t="shared" si="1"/>
        <v>0</v>
      </c>
      <c r="AQ25" s="18">
        <f t="shared" si="4"/>
        <v>0</v>
      </c>
      <c r="AR25" s="21">
        <f>J43</f>
        <v>80</v>
      </c>
      <c r="AT25" s="29">
        <f t="shared" si="2"/>
        <v>38</v>
      </c>
      <c r="AU25" s="31">
        <f t="shared" si="5"/>
        <v>0</v>
      </c>
      <c r="AV25" s="31">
        <f t="shared" si="6"/>
        <v>0</v>
      </c>
      <c r="AW25" s="29">
        <f t="shared" si="7"/>
        <v>0</v>
      </c>
      <c r="AX25" s="33">
        <f>R43</f>
        <v>50.01</v>
      </c>
      <c r="AZ25" s="34">
        <f t="shared" si="8"/>
        <v>27</v>
      </c>
      <c r="BA25" s="36">
        <f t="shared" si="9"/>
        <v>0</v>
      </c>
      <c r="BB25" s="36">
        <f t="shared" si="10"/>
        <v>0</v>
      </c>
      <c r="BC25" s="34">
        <f t="shared" si="11"/>
        <v>0</v>
      </c>
      <c r="BD25" s="38">
        <f>Z43</f>
        <v>9</v>
      </c>
      <c r="BF25" s="39">
        <f t="shared" si="12"/>
        <v>121</v>
      </c>
      <c r="BG25" s="39">
        <f t="shared" si="13"/>
        <v>0</v>
      </c>
      <c r="BH25" s="39">
        <f t="shared" si="14"/>
        <v>0</v>
      </c>
      <c r="BI25" s="39">
        <f t="shared" si="15"/>
        <v>0</v>
      </c>
      <c r="BJ25" s="40">
        <f>AG43</f>
        <v>139.01</v>
      </c>
    </row>
    <row r="26" spans="1:62" ht="15.75">
      <c r="A26" s="12">
        <f>A25+1</f>
        <v>8</v>
      </c>
      <c r="B26" s="13" t="s">
        <v>24</v>
      </c>
      <c r="C26" s="6" t="s">
        <v>67</v>
      </c>
      <c r="D26" s="7">
        <v>61</v>
      </c>
      <c r="E26" s="47">
        <v>56</v>
      </c>
      <c r="F26" s="65" t="str">
        <f>IF(C26="Ю19",RANK(AN26,$AN$16:$AN$57),"-")</f>
        <v>-</v>
      </c>
      <c r="G26" s="64">
        <f>IF(C26="Ю14",RANK(AO26,$AO$16:$AO$57),"-")</f>
        <v>1</v>
      </c>
      <c r="H26" s="65" t="str">
        <f>IF(C26="Д19",RANK(AP26,$AP$16:$AP$57),"-")</f>
        <v>-</v>
      </c>
      <c r="I26" s="65" t="str">
        <f>IF(C26="Д14",RANK(AQ26,$AQ$16:$AQ$57),"-")</f>
        <v>-</v>
      </c>
      <c r="J26" s="93"/>
      <c r="K26" s="121" t="e">
        <f>RANK(J26,$E$16:$E$26)</f>
        <v>#N/A</v>
      </c>
      <c r="L26" s="7">
        <v>46</v>
      </c>
      <c r="M26" s="15">
        <v>32</v>
      </c>
      <c r="N26" s="67" t="str">
        <f>IF(C26="Ю19",RANK(AT26,$AT$16:$AT$57),"-")</f>
        <v>-</v>
      </c>
      <c r="O26" s="67">
        <f>IF(C26="Ю14",RANK(AU26,$AU$16:$AU$57),"-")</f>
        <v>3</v>
      </c>
      <c r="P26" s="67" t="str">
        <f>IF(C26="Д19",RANK(AV26,$AV$16:$AV$57),"-")</f>
        <v>-</v>
      </c>
      <c r="Q26" s="65" t="str">
        <f>IF(C26="Д14",RANK(AW26,$AW$16:$AW$57),"-")</f>
        <v>-</v>
      </c>
      <c r="R26" s="93"/>
      <c r="S26" s="94" t="e">
        <f>RANK(R26,$E$16:$E$26)</f>
        <v>#N/A</v>
      </c>
      <c r="T26" s="7">
        <v>26</v>
      </c>
      <c r="U26" s="15">
        <v>21</v>
      </c>
      <c r="V26" s="67" t="str">
        <f>IF(C26="Ю19",RANK(AZ26,$AZ$16:$AZ$57),"-")</f>
        <v>-</v>
      </c>
      <c r="W26" s="59">
        <f>IF(C26="Ю14",RANK(BA26,$BA$16:$BA$57),"-")</f>
        <v>1</v>
      </c>
      <c r="X26" s="67" t="str">
        <f>IF($C26="Д19",RANK(BB26,$BB$16:$BB$57),"-")</f>
        <v>-</v>
      </c>
      <c r="Y26" s="65" t="str">
        <f>IF(C26="Д14",RANK(BC26,$BC$16:$BC$57),"-")</f>
        <v>-</v>
      </c>
      <c r="Z26" s="93"/>
      <c r="AA26" s="121" t="e">
        <f>RANK(Z26,$E$16:$E$26)</f>
        <v>#N/A</v>
      </c>
      <c r="AB26" s="47">
        <f>SUM(E26,M26,U26)</f>
        <v>109</v>
      </c>
      <c r="AC26" s="67" t="str">
        <f>IF(C26="Ю19",RANK(BF26,$BF$16:$BF$57),"-")</f>
        <v>-</v>
      </c>
      <c r="AD26" s="59">
        <f>IF(C26="Ю14",RANK(BG26,$BG$16:$BG$57),"-")</f>
        <v>1</v>
      </c>
      <c r="AE26" s="67" t="str">
        <f>IF(C26="Д19",RANK(BH26,$BH$16:$BH$57),"-")</f>
        <v>-</v>
      </c>
      <c r="AF26" s="67" t="str">
        <f>IF(C26="Д14",RANK(BI26,$BI$16:$BI$57),"-")</f>
        <v>-</v>
      </c>
      <c r="AG26" s="93"/>
      <c r="AH26" s="121"/>
      <c r="AI26" s="90"/>
      <c r="AJ26" s="97"/>
      <c r="AK26" s="69"/>
      <c r="AN26" s="18">
        <f t="shared" si="0"/>
        <v>0</v>
      </c>
      <c r="AO26" s="19">
        <f t="shared" si="3"/>
        <v>56</v>
      </c>
      <c r="AP26" s="18">
        <f t="shared" si="1"/>
        <v>0</v>
      </c>
      <c r="AQ26" s="18">
        <f t="shared" si="4"/>
        <v>0</v>
      </c>
      <c r="AR26" s="21">
        <f>J46</f>
        <v>48</v>
      </c>
      <c r="AT26" s="29">
        <f t="shared" si="2"/>
        <v>0</v>
      </c>
      <c r="AU26" s="31">
        <f t="shared" si="5"/>
        <v>32</v>
      </c>
      <c r="AV26" s="31">
        <f t="shared" si="6"/>
        <v>0</v>
      </c>
      <c r="AW26" s="29">
        <f t="shared" si="7"/>
        <v>0</v>
      </c>
      <c r="AX26" s="33">
        <f>R46</f>
        <v>41</v>
      </c>
      <c r="AZ26" s="34">
        <f t="shared" si="8"/>
        <v>0</v>
      </c>
      <c r="BA26" s="36">
        <f t="shared" si="9"/>
        <v>21</v>
      </c>
      <c r="BB26" s="36">
        <f t="shared" si="10"/>
        <v>0</v>
      </c>
      <c r="BC26" s="34">
        <f t="shared" si="11"/>
        <v>0</v>
      </c>
      <c r="BD26" s="38">
        <f>Z46</f>
        <v>0</v>
      </c>
      <c r="BF26" s="39">
        <f t="shared" si="12"/>
        <v>0</v>
      </c>
      <c r="BG26" s="39">
        <f t="shared" si="13"/>
        <v>109</v>
      </c>
      <c r="BH26" s="39">
        <f t="shared" si="14"/>
        <v>0</v>
      </c>
      <c r="BI26" s="39">
        <f t="shared" si="15"/>
        <v>0</v>
      </c>
      <c r="BJ26" s="40">
        <f>AG46</f>
        <v>89</v>
      </c>
    </row>
    <row r="27" spans="1:62" ht="15.75" customHeight="1">
      <c r="A27" s="123" t="s">
        <v>69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69"/>
      <c r="AN27" s="18">
        <f t="shared" si="0"/>
        <v>0</v>
      </c>
      <c r="AO27" s="19">
        <f t="shared" si="3"/>
        <v>0</v>
      </c>
      <c r="AP27" s="18">
        <f t="shared" si="1"/>
        <v>0</v>
      </c>
      <c r="AQ27" s="18">
        <f t="shared" si="4"/>
        <v>0</v>
      </c>
      <c r="AR27" s="21">
        <f>J49</f>
        <v>52</v>
      </c>
      <c r="AT27" s="29">
        <f t="shared" si="2"/>
        <v>0</v>
      </c>
      <c r="AU27" s="31">
        <f t="shared" si="5"/>
        <v>0</v>
      </c>
      <c r="AV27" s="31">
        <f t="shared" si="6"/>
        <v>0</v>
      </c>
      <c r="AW27" s="29">
        <f t="shared" si="7"/>
        <v>0</v>
      </c>
      <c r="AX27" s="33">
        <f>R49</f>
        <v>41.01</v>
      </c>
      <c r="AZ27" s="34">
        <f t="shared" si="8"/>
        <v>0</v>
      </c>
      <c r="BA27" s="36">
        <f t="shared" si="9"/>
        <v>0</v>
      </c>
      <c r="BB27" s="36">
        <f t="shared" si="10"/>
        <v>0</v>
      </c>
      <c r="BC27" s="34">
        <f t="shared" si="11"/>
        <v>0</v>
      </c>
      <c r="BD27" s="38">
        <f>Z49</f>
        <v>20</v>
      </c>
      <c r="BF27" s="39">
        <f t="shared" si="12"/>
        <v>0</v>
      </c>
      <c r="BG27" s="39">
        <f t="shared" si="13"/>
        <v>0</v>
      </c>
      <c r="BH27" s="39">
        <f t="shared" si="14"/>
        <v>0</v>
      </c>
      <c r="BI27" s="39">
        <f t="shared" si="15"/>
        <v>0</v>
      </c>
      <c r="BJ27" s="40">
        <f>AG49</f>
        <v>113.00999999999999</v>
      </c>
    </row>
    <row r="28" spans="1:62" ht="15.75">
      <c r="A28" s="12">
        <f>A26+1</f>
        <v>9</v>
      </c>
      <c r="B28" s="13" t="s">
        <v>33</v>
      </c>
      <c r="C28" s="6" t="s">
        <v>21</v>
      </c>
      <c r="D28" s="7">
        <v>60</v>
      </c>
      <c r="E28" s="15">
        <v>47</v>
      </c>
      <c r="F28" s="65" t="str">
        <f>IF(C28="Ю19",RANK(AN28,$AN$16:$AN$57),"-")</f>
        <v>-</v>
      </c>
      <c r="G28" s="65" t="str">
        <f>IF(C28="Ю14",RANK(AO28,$AO$16:$AO$57),"-")</f>
        <v>-</v>
      </c>
      <c r="H28" s="64">
        <f>IF(C28="Д19",RANK(AP28,$AP$16:$AP$57),"-")</f>
        <v>1</v>
      </c>
      <c r="I28" s="65" t="str">
        <f>IF(C28="Д14",RANK(AQ28,$AQ$16:$AQ$57),"-")</f>
        <v>-</v>
      </c>
      <c r="J28" s="93">
        <f>SUM(E28:E29)</f>
        <v>80.00999999999999</v>
      </c>
      <c r="K28" s="94">
        <f>RANK(J28,$J$16:$J$53)</f>
        <v>4</v>
      </c>
      <c r="L28" s="7">
        <v>45</v>
      </c>
      <c r="M28" s="15">
        <v>33</v>
      </c>
      <c r="N28" s="67" t="str">
        <f>IF(C28="Ю19",RANK(AT28,$AT$16:$AT$57),"-")</f>
        <v>-</v>
      </c>
      <c r="O28" s="67" t="str">
        <f>IF(C28="Ю14",RANK(AU28,$AU$16:$AU$57),"-")</f>
        <v>-</v>
      </c>
      <c r="P28" s="67">
        <f>IF(C28="Д19",RANK(AV28,$AV$16:$AV$57),"-")</f>
        <v>3</v>
      </c>
      <c r="Q28" s="65" t="str">
        <f>IF(C28="Д14",RANK(AW28,$AW$16:$AW$57),"-")</f>
        <v>-</v>
      </c>
      <c r="R28" s="93">
        <f>SUM(M28:M29)</f>
        <v>71</v>
      </c>
      <c r="S28" s="120">
        <f>RANK(R28,$R$16:$R$53)</f>
        <v>3</v>
      </c>
      <c r="T28" s="60">
        <v>17</v>
      </c>
      <c r="U28" s="60">
        <v>14</v>
      </c>
      <c r="V28" s="15" t="str">
        <f>IF(C28="Ю19",RANK(AZ28,$AZ$16:$AZ$57),"-")</f>
        <v>-</v>
      </c>
      <c r="W28" s="15" t="str">
        <f>IF(C28="Ю14",RANK(BA28,$BA$16:$BA$57),"-")</f>
        <v>-</v>
      </c>
      <c r="X28" s="59">
        <f>IF($C28="Д19",RANK(BB28,$BB$16:$BB$57),"-")</f>
        <v>3</v>
      </c>
      <c r="Y28" s="65" t="str">
        <f>IF(C28="Д14",RANK(BC28,$BC$16:$BC$57),"-")</f>
        <v>-</v>
      </c>
      <c r="Z28" s="93">
        <f>SUM(U28:U29)</f>
        <v>26</v>
      </c>
      <c r="AA28" s="78">
        <f>RANK(Z28,$Z$16:$Z$53)</f>
        <v>5</v>
      </c>
      <c r="AB28" s="47">
        <f>SUM(E28,M28,U28)</f>
        <v>94</v>
      </c>
      <c r="AC28" s="67" t="str">
        <f>IF(C28="Ю19",RANK(BF28,$BF$16:$BF$57),"-")</f>
        <v>-</v>
      </c>
      <c r="AD28" s="67" t="str">
        <f>IF(C28="Ю14",RANK(BG28,$BG$16:$BG$57),"-")</f>
        <v>-</v>
      </c>
      <c r="AE28" s="59">
        <f>IF(C28="Д19",RANK(BH28,$BH$16:$BH$57),"-")</f>
        <v>2</v>
      </c>
      <c r="AF28" s="67" t="str">
        <f>IF(C28="Д14",RANK(BI28,$BI$16:$BI$57),"-")</f>
        <v>-</v>
      </c>
      <c r="AG28" s="93">
        <f>SUM(AB28:AB29)</f>
        <v>177.01</v>
      </c>
      <c r="AH28" s="88">
        <f>RANK(AG28,$AG$16:$AG$53)</f>
        <v>4</v>
      </c>
      <c r="AI28" s="89"/>
      <c r="AJ28" s="97"/>
      <c r="AK28" s="69"/>
      <c r="AN28" s="18">
        <f t="shared" si="0"/>
        <v>0</v>
      </c>
      <c r="AO28" s="19">
        <f t="shared" si="3"/>
        <v>0</v>
      </c>
      <c r="AP28" s="18">
        <f t="shared" si="1"/>
        <v>47</v>
      </c>
      <c r="AQ28" s="18">
        <f t="shared" si="4"/>
        <v>0</v>
      </c>
      <c r="AR28" s="21">
        <f>J52</f>
        <v>28</v>
      </c>
      <c r="AT28" s="29">
        <f t="shared" si="2"/>
        <v>0</v>
      </c>
      <c r="AU28" s="31">
        <f t="shared" si="5"/>
        <v>0</v>
      </c>
      <c r="AV28" s="31">
        <f t="shared" si="6"/>
        <v>33</v>
      </c>
      <c r="AW28" s="29">
        <f t="shared" si="7"/>
        <v>0</v>
      </c>
      <c r="AX28" s="33">
        <f>R52</f>
        <v>0</v>
      </c>
      <c r="AZ28" s="34">
        <f t="shared" si="8"/>
        <v>0</v>
      </c>
      <c r="BA28" s="36">
        <f t="shared" si="9"/>
        <v>0</v>
      </c>
      <c r="BB28" s="36">
        <f t="shared" si="10"/>
        <v>14</v>
      </c>
      <c r="BC28" s="34">
        <f t="shared" si="11"/>
        <v>0</v>
      </c>
      <c r="BD28" s="38">
        <f>Z52</f>
        <v>0</v>
      </c>
      <c r="BF28" s="39">
        <f t="shared" si="12"/>
        <v>0</v>
      </c>
      <c r="BG28" s="39">
        <f t="shared" si="13"/>
        <v>0</v>
      </c>
      <c r="BH28" s="39">
        <f t="shared" si="14"/>
        <v>94</v>
      </c>
      <c r="BI28" s="39">
        <f t="shared" si="15"/>
        <v>0</v>
      </c>
      <c r="BJ28" s="40">
        <f>AG52</f>
        <v>28</v>
      </c>
    </row>
    <row r="29" spans="1:62" ht="15.75">
      <c r="A29" s="12">
        <f>A28+1</f>
        <v>10</v>
      </c>
      <c r="B29" s="13" t="s">
        <v>62</v>
      </c>
      <c r="C29" s="6" t="s">
        <v>66</v>
      </c>
      <c r="D29" s="7">
        <v>41</v>
      </c>
      <c r="E29" s="47">
        <v>33.01</v>
      </c>
      <c r="F29" s="65" t="str">
        <f>IF(C29="Ю19",RANK(AN29,$AN$16:$AN$57),"-")</f>
        <v>-</v>
      </c>
      <c r="G29" s="65" t="str">
        <f>IF(C29="Ю14",RANK(AO29,$AO$16:$AO$57),"-")</f>
        <v>-</v>
      </c>
      <c r="H29" s="65" t="str">
        <f>IF(C29="Д19",RANK(AP29,$AP$16:$AP$57),"-")</f>
        <v>-</v>
      </c>
      <c r="I29" s="64">
        <f>IF(C29="Д14",RANK(AQ29,$AQ$16:$AQ$57),"-")</f>
        <v>2</v>
      </c>
      <c r="J29" s="93"/>
      <c r="K29" s="94" t="e">
        <f>RANK(J29,$E$16:$E$26)</f>
        <v>#N/A</v>
      </c>
      <c r="L29" s="7">
        <v>50</v>
      </c>
      <c r="M29" s="15">
        <v>38</v>
      </c>
      <c r="N29" s="67" t="str">
        <f>IF(C29="Ю19",RANK(AT29,$AT$16:$AT$57),"-")</f>
        <v>-</v>
      </c>
      <c r="O29" s="67" t="str">
        <f>IF(C29="Ю14",RANK(AU29,$AU$16:$AU$57),"-")</f>
        <v>-</v>
      </c>
      <c r="P29" s="67" t="str">
        <f>IF(C29="Д19",RANK(AV29,$AV$16:$AV$57),"-")</f>
        <v>-</v>
      </c>
      <c r="Q29" s="65">
        <f>IF(C29="Д14",RANK(AW29,$AW$16:$AW$57),"-")</f>
        <v>1</v>
      </c>
      <c r="R29" s="93"/>
      <c r="S29" s="120" t="e">
        <f>RANK(R29,$E$16:$E$26)</f>
        <v>#N/A</v>
      </c>
      <c r="T29" s="60">
        <v>14</v>
      </c>
      <c r="U29" s="60">
        <v>12</v>
      </c>
      <c r="V29" s="15" t="str">
        <f>IF(C29="Ю19",RANK(AZ29,$AZ$16:$AZ$57),"-")</f>
        <v>-</v>
      </c>
      <c r="W29" s="15" t="str">
        <f>IF(C29="Ю14",RANK(BA29,$BA$16:$BA$57),"-")</f>
        <v>-</v>
      </c>
      <c r="X29" s="15" t="str">
        <f>IF($C29="Д19",RANK(BB29,$BB$16:$BB$57),"-")</f>
        <v>-</v>
      </c>
      <c r="Y29" s="8">
        <f>IF(C29="Д14",RANK(BC29,$BC$16:$BC$57),"-")</f>
        <v>2</v>
      </c>
      <c r="Z29" s="93"/>
      <c r="AA29" s="78" t="e">
        <f>RANK(Z29,$E$16:$E$26)</f>
        <v>#N/A</v>
      </c>
      <c r="AB29" s="47">
        <f>SUM(E29,M29,U29)</f>
        <v>83.00999999999999</v>
      </c>
      <c r="AC29" s="67" t="str">
        <f>IF(C29="Ю19",RANK(BF29,$BF$16:$BF$57),"-")</f>
        <v>-</v>
      </c>
      <c r="AD29" s="67" t="str">
        <f>IF(C29="Ю14",RANK(BG29,$BG$16:$BG$57),"-")</f>
        <v>-</v>
      </c>
      <c r="AE29" s="67" t="str">
        <f>IF(C29="Д19",RANK(BH29,$BH$16:$BH$57),"-")</f>
        <v>-</v>
      </c>
      <c r="AF29" s="59">
        <f>IF(C29="Д14",RANK(BI29,$BI$16:$BI$57),"-")</f>
        <v>2</v>
      </c>
      <c r="AG29" s="93"/>
      <c r="AH29" s="88"/>
      <c r="AI29" s="89"/>
      <c r="AJ29" s="97"/>
      <c r="AK29" s="69"/>
      <c r="AN29" s="18">
        <f t="shared" si="0"/>
        <v>0</v>
      </c>
      <c r="AO29" s="19">
        <f t="shared" si="3"/>
        <v>0</v>
      </c>
      <c r="AP29" s="18">
        <f t="shared" si="1"/>
        <v>0</v>
      </c>
      <c r="AQ29" s="18">
        <f t="shared" si="4"/>
        <v>33.01</v>
      </c>
      <c r="AR29" s="21"/>
      <c r="AT29" s="29">
        <f t="shared" si="2"/>
        <v>0</v>
      </c>
      <c r="AU29" s="31">
        <f t="shared" si="5"/>
        <v>0</v>
      </c>
      <c r="AV29" s="31">
        <f t="shared" si="6"/>
        <v>0</v>
      </c>
      <c r="AW29" s="29">
        <f t="shared" si="7"/>
        <v>38</v>
      </c>
      <c r="AX29" s="33"/>
      <c r="AZ29" s="34">
        <f t="shared" si="8"/>
        <v>0</v>
      </c>
      <c r="BA29" s="36">
        <f t="shared" si="9"/>
        <v>0</v>
      </c>
      <c r="BB29" s="36">
        <f t="shared" si="10"/>
        <v>0</v>
      </c>
      <c r="BC29" s="34">
        <f t="shared" si="11"/>
        <v>12</v>
      </c>
      <c r="BD29" s="38"/>
      <c r="BF29" s="39">
        <f t="shared" si="12"/>
        <v>0</v>
      </c>
      <c r="BG29" s="39">
        <f t="shared" si="13"/>
        <v>0</v>
      </c>
      <c r="BH29" s="39">
        <f t="shared" si="14"/>
        <v>0</v>
      </c>
      <c r="BI29" s="39">
        <f t="shared" si="15"/>
        <v>83.00999999999999</v>
      </c>
      <c r="BJ29" s="40"/>
    </row>
    <row r="30" spans="1:62" ht="15.75" customHeight="1">
      <c r="A30" s="123" t="s">
        <v>70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69"/>
      <c r="AN30" s="18">
        <f t="shared" si="0"/>
        <v>0</v>
      </c>
      <c r="AO30" s="19">
        <f t="shared" si="3"/>
        <v>0</v>
      </c>
      <c r="AP30" s="18">
        <f t="shared" si="1"/>
        <v>0</v>
      </c>
      <c r="AQ30" s="18">
        <f t="shared" si="4"/>
        <v>0</v>
      </c>
      <c r="AR30" s="21"/>
      <c r="AT30" s="29">
        <f t="shared" si="2"/>
        <v>0</v>
      </c>
      <c r="AU30" s="31">
        <f t="shared" si="5"/>
        <v>0</v>
      </c>
      <c r="AV30" s="31">
        <f t="shared" si="6"/>
        <v>0</v>
      </c>
      <c r="AW30" s="29">
        <f t="shared" si="7"/>
        <v>0</v>
      </c>
      <c r="AX30" s="33"/>
      <c r="AZ30" s="34">
        <f t="shared" si="8"/>
        <v>0</v>
      </c>
      <c r="BA30" s="36">
        <f t="shared" si="9"/>
        <v>0</v>
      </c>
      <c r="BB30" s="36">
        <f t="shared" si="10"/>
        <v>0</v>
      </c>
      <c r="BC30" s="34">
        <f t="shared" si="11"/>
        <v>0</v>
      </c>
      <c r="BD30" s="38"/>
      <c r="BF30" s="39">
        <f t="shared" si="12"/>
        <v>0</v>
      </c>
      <c r="BG30" s="39">
        <f t="shared" si="13"/>
        <v>0</v>
      </c>
      <c r="BH30" s="39">
        <f t="shared" si="14"/>
        <v>0</v>
      </c>
      <c r="BI30" s="39">
        <f t="shared" si="15"/>
        <v>0</v>
      </c>
      <c r="BJ30" s="40"/>
    </row>
    <row r="31" spans="1:62" ht="15.75">
      <c r="A31" s="12">
        <f>A29+1</f>
        <v>11</v>
      </c>
      <c r="B31" s="51" t="s">
        <v>39</v>
      </c>
      <c r="C31" s="48" t="s">
        <v>67</v>
      </c>
      <c r="D31" s="49">
        <v>14</v>
      </c>
      <c r="E31" s="63">
        <v>9</v>
      </c>
      <c r="F31" s="65" t="str">
        <f>IF(C31="Ю19",RANK(AN31,$AN$16:$AN$57),"-")</f>
        <v>-</v>
      </c>
      <c r="G31" s="65">
        <f>IF(C31="Ю14",RANK(AO31,$AO$16:$AO$57),"-")</f>
        <v>12</v>
      </c>
      <c r="H31" s="65" t="str">
        <f>IF(C31="Д19",RANK(AP31,$AP$16:$AP$57),"-")</f>
        <v>-</v>
      </c>
      <c r="I31" s="65" t="str">
        <f>IF(C31="Д14",RANK(AQ31,$AQ$16:$AQ$57),"-")</f>
        <v>-</v>
      </c>
      <c r="J31" s="93">
        <v>28.01</v>
      </c>
      <c r="K31" s="94">
        <f>RANK(J31,$J$16:$J$53)</f>
        <v>12</v>
      </c>
      <c r="L31" s="49">
        <v>6</v>
      </c>
      <c r="M31" s="52">
        <v>4</v>
      </c>
      <c r="N31" s="67" t="str">
        <f>IF(C31="Ю19",RANK(AT31,$AT$16:$AT$57),"-")</f>
        <v>-</v>
      </c>
      <c r="O31" s="67">
        <f aca="true" t="shared" si="16" ref="O31:O57">IF(C31="Ю14",RANK(AU31,$AU$16:$AU$57),"-")</f>
        <v>12</v>
      </c>
      <c r="P31" s="67" t="str">
        <f>IF(C31="Д19",RANK(AV31,$AV$16:$AV$57),"-")</f>
        <v>-</v>
      </c>
      <c r="Q31" s="65" t="str">
        <f>IF(C31="Д14",RANK(AW31,$AW$16:$AW$57),"-")</f>
        <v>-</v>
      </c>
      <c r="R31" s="93">
        <f>SUM(M31:M32)</f>
        <v>9</v>
      </c>
      <c r="S31" s="104">
        <f>RANK(R31,$R$16:$R$53)</f>
        <v>12</v>
      </c>
      <c r="T31" s="60"/>
      <c r="U31" s="60"/>
      <c r="V31" s="67"/>
      <c r="W31" s="67"/>
      <c r="X31" s="67"/>
      <c r="Y31" s="65"/>
      <c r="Z31" s="93">
        <f>SUM(U31:U32)</f>
        <v>0</v>
      </c>
      <c r="AA31" s="94">
        <f>RANK(Z31,$Z$16:$Z$53)</f>
        <v>9</v>
      </c>
      <c r="AB31" s="47">
        <f>SUM(E31,M31,U31)</f>
        <v>13</v>
      </c>
      <c r="AC31" s="67" t="str">
        <f>IF(C31="Ю19",RANK(BF31,$BF$16:$BF$57),"-")</f>
        <v>-</v>
      </c>
      <c r="AD31" s="67">
        <f>IF(C31="Ю14",RANK(BG31,$BG$16:$BG$57),"-")</f>
        <v>13</v>
      </c>
      <c r="AE31" s="67" t="str">
        <f>IF(C31="Д19",RANK(BH31,$BH$16:$BH$57),"-")</f>
        <v>-</v>
      </c>
      <c r="AF31" s="67" t="str">
        <f>IF(C31="Д14",RANK(BI31,$BI$16:$BI$57),"-")</f>
        <v>-</v>
      </c>
      <c r="AG31" s="93">
        <f>SUM(AB31:AB32)</f>
        <v>37</v>
      </c>
      <c r="AH31" s="88">
        <f>RANK(AG31,$AG$16:$AG$53)</f>
        <v>12</v>
      </c>
      <c r="AI31" s="89"/>
      <c r="AJ31" s="97"/>
      <c r="AK31" s="69"/>
      <c r="AN31" s="18">
        <f t="shared" si="0"/>
        <v>0</v>
      </c>
      <c r="AO31" s="19">
        <f t="shared" si="3"/>
        <v>9</v>
      </c>
      <c r="AP31" s="18">
        <f t="shared" si="1"/>
        <v>0</v>
      </c>
      <c r="AQ31" s="18">
        <f t="shared" si="4"/>
        <v>0</v>
      </c>
      <c r="AR31" s="21"/>
      <c r="AT31" s="29">
        <f t="shared" si="2"/>
        <v>0</v>
      </c>
      <c r="AU31" s="31">
        <f t="shared" si="5"/>
        <v>4</v>
      </c>
      <c r="AV31" s="31">
        <f t="shared" si="6"/>
        <v>0</v>
      </c>
      <c r="AW31" s="29">
        <f t="shared" si="7"/>
        <v>0</v>
      </c>
      <c r="AX31" s="33"/>
      <c r="AZ31" s="34">
        <f t="shared" si="8"/>
        <v>0</v>
      </c>
      <c r="BA31" s="36">
        <f t="shared" si="9"/>
        <v>0</v>
      </c>
      <c r="BB31" s="36">
        <f t="shared" si="10"/>
        <v>0</v>
      </c>
      <c r="BC31" s="34">
        <f t="shared" si="11"/>
        <v>0</v>
      </c>
      <c r="BD31" s="38"/>
      <c r="BF31" s="39">
        <f t="shared" si="12"/>
        <v>0</v>
      </c>
      <c r="BG31" s="39">
        <f t="shared" si="13"/>
        <v>13</v>
      </c>
      <c r="BH31" s="39">
        <f t="shared" si="14"/>
        <v>0</v>
      </c>
      <c r="BI31" s="39">
        <f t="shared" si="15"/>
        <v>0</v>
      </c>
      <c r="BJ31" s="40"/>
    </row>
    <row r="32" spans="1:62" ht="15.75">
      <c r="A32" s="12">
        <f>A31+1</f>
        <v>12</v>
      </c>
      <c r="B32" s="13" t="s">
        <v>35</v>
      </c>
      <c r="C32" s="6" t="s">
        <v>67</v>
      </c>
      <c r="D32" s="7">
        <v>24</v>
      </c>
      <c r="E32" s="15">
        <v>19</v>
      </c>
      <c r="F32" s="65" t="str">
        <f>IF(C32="Ю19",RANK(AN32,$AN$16:$AN$57),"-")</f>
        <v>-</v>
      </c>
      <c r="G32" s="65">
        <f>IF(C32="Ю14",RANK(AO32,$AO$16:$AO$57),"-")</f>
        <v>9</v>
      </c>
      <c r="H32" s="65" t="str">
        <f>IF(C32="Д19",RANK(AP32,$AP$16:$AP$57),"-")</f>
        <v>-</v>
      </c>
      <c r="I32" s="65" t="str">
        <f>IF(C32="Д14",RANK(AQ32,$AQ$16:$AQ$57),"-")</f>
        <v>-</v>
      </c>
      <c r="J32" s="93"/>
      <c r="K32" s="94" t="e">
        <f>RANK(J32,$E$16:$E$26)</f>
        <v>#N/A</v>
      </c>
      <c r="L32" s="7">
        <v>17</v>
      </c>
      <c r="M32" s="15">
        <v>5</v>
      </c>
      <c r="N32" s="67" t="str">
        <f>IF(C32="Ю19",RANK(AT32,$AT$16:$AT$57),"-")</f>
        <v>-</v>
      </c>
      <c r="O32" s="67">
        <f t="shared" si="16"/>
        <v>11</v>
      </c>
      <c r="P32" s="67" t="str">
        <f>IF(C32="Д19",RANK(AV32,$AV$16:$AV$57),"-")</f>
        <v>-</v>
      </c>
      <c r="Q32" s="65" t="str">
        <f>IF(C32="Д14",RANK(AW32,$AW$16:$AW$57),"-")</f>
        <v>-</v>
      </c>
      <c r="R32" s="93"/>
      <c r="S32" s="104" t="e">
        <f>RANK(R32,$E$16:$E$26)</f>
        <v>#N/A</v>
      </c>
      <c r="T32" s="60"/>
      <c r="U32" s="60"/>
      <c r="V32" s="67"/>
      <c r="W32" s="67"/>
      <c r="X32" s="67"/>
      <c r="Y32" s="65"/>
      <c r="Z32" s="93"/>
      <c r="AA32" s="94" t="e">
        <f>RANK(Z32,$E$16:$E$26)</f>
        <v>#N/A</v>
      </c>
      <c r="AB32" s="47">
        <f>SUM(E32,M32,U32)</f>
        <v>24</v>
      </c>
      <c r="AC32" s="67" t="str">
        <f>IF(C32="Ю19",RANK(BF32,$BF$16:$BF$57),"-")</f>
        <v>-</v>
      </c>
      <c r="AD32" s="67">
        <f>IF(C32="Ю14",RANK(BG32,$BG$16:$BG$57),"-")</f>
        <v>10</v>
      </c>
      <c r="AE32" s="67" t="str">
        <f>IF(C32="Д19",RANK(BH32,$BH$16:$BH$57),"-")</f>
        <v>-</v>
      </c>
      <c r="AF32" s="67" t="str">
        <f>IF(C32="Д14",RANK(BI32,$BI$16:$BI$57),"-")</f>
        <v>-</v>
      </c>
      <c r="AG32" s="93"/>
      <c r="AH32" s="88"/>
      <c r="AI32" s="89"/>
      <c r="AJ32" s="97"/>
      <c r="AK32" s="69"/>
      <c r="AN32" s="18">
        <f t="shared" si="0"/>
        <v>0</v>
      </c>
      <c r="AO32" s="19">
        <f t="shared" si="3"/>
        <v>19</v>
      </c>
      <c r="AP32" s="18">
        <f t="shared" si="1"/>
        <v>0</v>
      </c>
      <c r="AQ32" s="18">
        <f t="shared" si="4"/>
        <v>0</v>
      </c>
      <c r="AR32" s="18"/>
      <c r="AT32" s="29">
        <f t="shared" si="2"/>
        <v>0</v>
      </c>
      <c r="AU32" s="31">
        <f t="shared" si="5"/>
        <v>5</v>
      </c>
      <c r="AV32" s="31">
        <f t="shared" si="6"/>
        <v>0</v>
      </c>
      <c r="AW32" s="29">
        <f t="shared" si="7"/>
        <v>0</v>
      </c>
      <c r="AX32" s="29"/>
      <c r="AZ32" s="34">
        <f t="shared" si="8"/>
        <v>0</v>
      </c>
      <c r="BA32" s="36">
        <f t="shared" si="9"/>
        <v>0</v>
      </c>
      <c r="BB32" s="36">
        <f t="shared" si="10"/>
        <v>0</v>
      </c>
      <c r="BC32" s="34">
        <f t="shared" si="11"/>
        <v>0</v>
      </c>
      <c r="BD32" s="34"/>
      <c r="BF32" s="39">
        <f t="shared" si="12"/>
        <v>0</v>
      </c>
      <c r="BG32" s="39">
        <f t="shared" si="13"/>
        <v>24</v>
      </c>
      <c r="BH32" s="39">
        <f t="shared" si="14"/>
        <v>0</v>
      </c>
      <c r="BI32" s="39">
        <f t="shared" si="15"/>
        <v>0</v>
      </c>
      <c r="BJ32" s="39"/>
    </row>
    <row r="33" spans="1:62" ht="15.75" customHeight="1">
      <c r="A33" s="92" t="s">
        <v>60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69"/>
      <c r="AN33" s="18">
        <f t="shared" si="0"/>
        <v>0</v>
      </c>
      <c r="AO33" s="19">
        <f t="shared" si="3"/>
        <v>0</v>
      </c>
      <c r="AP33" s="18">
        <f t="shared" si="1"/>
        <v>0</v>
      </c>
      <c r="AQ33" s="18">
        <f t="shared" si="4"/>
        <v>0</v>
      </c>
      <c r="AR33" s="18"/>
      <c r="AT33" s="29">
        <f t="shared" si="2"/>
        <v>0</v>
      </c>
      <c r="AU33" s="31">
        <f t="shared" si="5"/>
        <v>0</v>
      </c>
      <c r="AV33" s="31">
        <f t="shared" si="6"/>
        <v>0</v>
      </c>
      <c r="AW33" s="29">
        <f t="shared" si="7"/>
        <v>0</v>
      </c>
      <c r="AX33" s="29"/>
      <c r="AZ33" s="34">
        <f t="shared" si="8"/>
        <v>0</v>
      </c>
      <c r="BA33" s="36">
        <f t="shared" si="9"/>
        <v>0</v>
      </c>
      <c r="BB33" s="36">
        <f t="shared" si="10"/>
        <v>0</v>
      </c>
      <c r="BC33" s="34">
        <f t="shared" si="11"/>
        <v>0</v>
      </c>
      <c r="BD33" s="34"/>
      <c r="BF33" s="39">
        <f t="shared" si="12"/>
        <v>0</v>
      </c>
      <c r="BG33" s="39">
        <f t="shared" si="13"/>
        <v>0</v>
      </c>
      <c r="BH33" s="39">
        <f t="shared" si="14"/>
        <v>0</v>
      </c>
      <c r="BI33" s="39">
        <f t="shared" si="15"/>
        <v>0</v>
      </c>
      <c r="BJ33" s="39"/>
    </row>
    <row r="34" spans="1:62" ht="15.75">
      <c r="A34" s="12">
        <f>A32+1</f>
        <v>13</v>
      </c>
      <c r="B34" s="13" t="s">
        <v>40</v>
      </c>
      <c r="C34" s="6" t="s">
        <v>67</v>
      </c>
      <c r="D34" s="7">
        <v>53</v>
      </c>
      <c r="E34" s="15">
        <v>44</v>
      </c>
      <c r="F34" s="65" t="str">
        <f>IF(C34="Ю19",RANK(AN34,$AN$16:$AN$57),"-")</f>
        <v>-</v>
      </c>
      <c r="G34" s="65">
        <f>IF(C34="Ю14",RANK(AO34,$AO$16:$AO$57),"-")</f>
        <v>4</v>
      </c>
      <c r="H34" s="65" t="str">
        <f>IF(C34="Д19",RANK(AP34,$AP$16:$AP$57),"-")</f>
        <v>-</v>
      </c>
      <c r="I34" s="65" t="str">
        <f>IF(C34="Д14",RANK(AQ34,$AQ$16:$AQ$57),"-")</f>
        <v>-</v>
      </c>
      <c r="J34" s="98">
        <f>SUM(E34:E35)</f>
        <v>64</v>
      </c>
      <c r="K34" s="100">
        <f>RANK(J34,$J$16:$J$53)</f>
        <v>8</v>
      </c>
      <c r="L34" s="7">
        <v>48</v>
      </c>
      <c r="M34" s="15">
        <v>33</v>
      </c>
      <c r="N34" s="67" t="str">
        <f>IF(C34="Ю19",RANK(AT34,$AT$16:$AT$57),"-")</f>
        <v>-</v>
      </c>
      <c r="O34" s="67">
        <f t="shared" si="16"/>
        <v>2</v>
      </c>
      <c r="P34" s="67" t="str">
        <f>IF(C34="Д19",RANK(AV34,$AV$16:$AV$57),"-")</f>
        <v>-</v>
      </c>
      <c r="Q34" s="65" t="str">
        <f>IF(C34="Д14",RANK(AW34,$AW$16:$AW$57),"-")</f>
        <v>-</v>
      </c>
      <c r="R34" s="98">
        <f>SUM(M34:M35)</f>
        <v>50</v>
      </c>
      <c r="S34" s="102">
        <f>RANK(R34,$R$16:$R$53)</f>
        <v>9</v>
      </c>
      <c r="T34" s="60"/>
      <c r="U34" s="60"/>
      <c r="V34" s="67"/>
      <c r="W34" s="67"/>
      <c r="X34" s="67"/>
      <c r="Y34" s="65"/>
      <c r="Z34" s="98">
        <f>SUM(U34:U35)</f>
        <v>0</v>
      </c>
      <c r="AA34" s="100">
        <f>RANK(Z34,$Z$16:$Z$53)</f>
        <v>9</v>
      </c>
      <c r="AB34" s="47">
        <f>SUM(E34,M34,U34)</f>
        <v>77</v>
      </c>
      <c r="AC34" s="67" t="str">
        <f>IF(C34="Ю19",RANK(BF34,$BF$16:$BF$57),"-")</f>
        <v>-</v>
      </c>
      <c r="AD34" s="67">
        <f>IF(C34="Ю14",RANK(BG34,$BG$16:$BG$57),"-")</f>
        <v>4</v>
      </c>
      <c r="AE34" s="67" t="str">
        <f>IF(C34="Д19",RANK(BH34,$BH$16:$BH$57),"-")</f>
        <v>-</v>
      </c>
      <c r="AF34" s="67" t="str">
        <f>IF(C34="Д14",RANK(BI34,$BI$16:$BI$57),"-")</f>
        <v>-</v>
      </c>
      <c r="AG34" s="98">
        <f>SUM(AB34:AB35)</f>
        <v>114</v>
      </c>
      <c r="AH34" s="102">
        <f>RANK(AG34,$AG$16:$AG$53)</f>
        <v>8</v>
      </c>
      <c r="AI34" s="91"/>
      <c r="AJ34" s="90"/>
      <c r="AK34" s="69"/>
      <c r="AN34" s="18">
        <f t="shared" si="0"/>
        <v>0</v>
      </c>
      <c r="AO34" s="19">
        <f t="shared" si="3"/>
        <v>44</v>
      </c>
      <c r="AP34" s="18">
        <f t="shared" si="1"/>
        <v>0</v>
      </c>
      <c r="AQ34" s="18">
        <f t="shared" si="4"/>
        <v>0</v>
      </c>
      <c r="AR34" s="19"/>
      <c r="AT34" s="29">
        <f t="shared" si="2"/>
        <v>0</v>
      </c>
      <c r="AU34" s="31">
        <f t="shared" si="5"/>
        <v>33</v>
      </c>
      <c r="AV34" s="31">
        <f t="shared" si="6"/>
        <v>0</v>
      </c>
      <c r="AW34" s="29">
        <f t="shared" si="7"/>
        <v>0</v>
      </c>
      <c r="AX34" s="30"/>
      <c r="AZ34" s="34">
        <f t="shared" si="8"/>
        <v>0</v>
      </c>
      <c r="BA34" s="36">
        <f t="shared" si="9"/>
        <v>0</v>
      </c>
      <c r="BB34" s="36">
        <f t="shared" si="10"/>
        <v>0</v>
      </c>
      <c r="BC34" s="34">
        <f t="shared" si="11"/>
        <v>0</v>
      </c>
      <c r="BD34" s="35"/>
      <c r="BF34" s="39">
        <f t="shared" si="12"/>
        <v>0</v>
      </c>
      <c r="BG34" s="39">
        <f t="shared" si="13"/>
        <v>77</v>
      </c>
      <c r="BH34" s="39">
        <f t="shared" si="14"/>
        <v>0</v>
      </c>
      <c r="BI34" s="39">
        <f t="shared" si="15"/>
        <v>0</v>
      </c>
      <c r="BJ34" s="40"/>
    </row>
    <row r="35" spans="1:62" ht="15.75">
      <c r="A35" s="12">
        <f>A34+1</f>
        <v>14</v>
      </c>
      <c r="B35" s="13" t="s">
        <v>41</v>
      </c>
      <c r="C35" s="6" t="s">
        <v>67</v>
      </c>
      <c r="D35" s="7">
        <v>32</v>
      </c>
      <c r="E35" s="15">
        <v>20</v>
      </c>
      <c r="F35" s="65" t="str">
        <f>IF(C35="Ю19",RANK(AN35,$AN$16:$AN$57),"-")</f>
        <v>-</v>
      </c>
      <c r="G35" s="65">
        <f>IF(C35="Ю14",RANK(AO35,$AO$16:$AO$57),"-")</f>
        <v>8</v>
      </c>
      <c r="H35" s="65" t="str">
        <f>IF(C35="Д19",RANK(AP35,$AP$16:$AP$57),"-")</f>
        <v>-</v>
      </c>
      <c r="I35" s="65" t="str">
        <f>IF(C35="Д14",RANK(AQ35,$AQ$16:$AQ$57),"-")</f>
        <v>-</v>
      </c>
      <c r="J35" s="99"/>
      <c r="K35" s="101"/>
      <c r="L35" s="7">
        <v>28</v>
      </c>
      <c r="M35" s="15">
        <v>17</v>
      </c>
      <c r="N35" s="67" t="str">
        <f>IF(C35="Ю19",RANK(AT35,$AT$16:$AT$57),"-")</f>
        <v>-</v>
      </c>
      <c r="O35" s="67">
        <f t="shared" si="16"/>
        <v>8</v>
      </c>
      <c r="P35" s="67" t="str">
        <f>IF(C35="Д19",RANK(AV35,$AV$16:$AV$57),"-")</f>
        <v>-</v>
      </c>
      <c r="Q35" s="65" t="str">
        <f>IF(C35="Д14",RANK(AW35,$AW$16:$AW$57),"-")</f>
        <v>-</v>
      </c>
      <c r="R35" s="99"/>
      <c r="S35" s="103"/>
      <c r="T35" s="60"/>
      <c r="U35" s="60"/>
      <c r="V35" s="67"/>
      <c r="W35" s="67"/>
      <c r="X35" s="67"/>
      <c r="Y35" s="65"/>
      <c r="Z35" s="99"/>
      <c r="AA35" s="101"/>
      <c r="AB35" s="47">
        <f>SUM(E35,M35,U35)</f>
        <v>37</v>
      </c>
      <c r="AC35" s="67" t="str">
        <f>IF(C35="Ю19",RANK(BF35,$BF$16:$BF$57),"-")</f>
        <v>-</v>
      </c>
      <c r="AD35" s="67">
        <f>IF(C35="Ю14",RANK(BG35,$BG$16:$BG$57),"-")</f>
        <v>7</v>
      </c>
      <c r="AE35" s="67" t="str">
        <f>IF(C35="Д19",RANK(BH35,$BH$16:$BH$57),"-")</f>
        <v>-</v>
      </c>
      <c r="AF35" s="67" t="str">
        <f>IF(C35="Д14",RANK(BI35,$BI$16:$BI$57),"-")</f>
        <v>-</v>
      </c>
      <c r="AG35" s="99"/>
      <c r="AH35" s="103"/>
      <c r="AI35" s="90"/>
      <c r="AJ35" s="90"/>
      <c r="AN35" s="18">
        <f t="shared" si="0"/>
        <v>0</v>
      </c>
      <c r="AO35" s="19">
        <f t="shared" si="3"/>
        <v>20</v>
      </c>
      <c r="AP35" s="18">
        <f t="shared" si="1"/>
        <v>0</v>
      </c>
      <c r="AQ35" s="18">
        <f t="shared" si="4"/>
        <v>0</v>
      </c>
      <c r="AR35" s="18"/>
      <c r="AT35" s="29">
        <f t="shared" si="2"/>
        <v>0</v>
      </c>
      <c r="AU35" s="31">
        <f t="shared" si="5"/>
        <v>17</v>
      </c>
      <c r="AV35" s="31">
        <f t="shared" si="6"/>
        <v>0</v>
      </c>
      <c r="AW35" s="29">
        <f t="shared" si="7"/>
        <v>0</v>
      </c>
      <c r="AX35" s="29"/>
      <c r="AZ35" s="34">
        <f t="shared" si="8"/>
        <v>0</v>
      </c>
      <c r="BA35" s="36">
        <f t="shared" si="9"/>
        <v>0</v>
      </c>
      <c r="BB35" s="36">
        <f t="shared" si="10"/>
        <v>0</v>
      </c>
      <c r="BC35" s="34">
        <f t="shared" si="11"/>
        <v>0</v>
      </c>
      <c r="BD35" s="34"/>
      <c r="BF35" s="39">
        <f t="shared" si="12"/>
        <v>0</v>
      </c>
      <c r="BG35" s="39">
        <f t="shared" si="13"/>
        <v>37</v>
      </c>
      <c r="BH35" s="39">
        <f t="shared" si="14"/>
        <v>0</v>
      </c>
      <c r="BI35" s="39">
        <f t="shared" si="15"/>
        <v>0</v>
      </c>
      <c r="BJ35" s="39"/>
    </row>
    <row r="36" spans="1:62" ht="15.75" customHeight="1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N36" s="18">
        <f t="shared" si="0"/>
        <v>0</v>
      </c>
      <c r="AO36" s="19">
        <f t="shared" si="3"/>
        <v>0</v>
      </c>
      <c r="AP36" s="18">
        <f t="shared" si="1"/>
        <v>0</v>
      </c>
      <c r="AQ36" s="18">
        <f t="shared" si="4"/>
        <v>0</v>
      </c>
      <c r="AR36" s="18"/>
      <c r="AT36" s="29">
        <f t="shared" si="2"/>
        <v>0</v>
      </c>
      <c r="AU36" s="31">
        <f t="shared" si="5"/>
        <v>0</v>
      </c>
      <c r="AV36" s="31">
        <f t="shared" si="6"/>
        <v>0</v>
      </c>
      <c r="AW36" s="29">
        <f t="shared" si="7"/>
        <v>0</v>
      </c>
      <c r="AX36" s="29"/>
      <c r="AZ36" s="34">
        <f t="shared" si="8"/>
        <v>0</v>
      </c>
      <c r="BA36" s="36">
        <f t="shared" si="9"/>
        <v>0</v>
      </c>
      <c r="BB36" s="36">
        <f t="shared" si="10"/>
        <v>0</v>
      </c>
      <c r="BC36" s="34">
        <f t="shared" si="11"/>
        <v>0</v>
      </c>
      <c r="BD36" s="34"/>
      <c r="BF36" s="39">
        <f t="shared" si="12"/>
        <v>0</v>
      </c>
      <c r="BG36" s="39">
        <f t="shared" si="13"/>
        <v>0</v>
      </c>
      <c r="BH36" s="39">
        <f t="shared" si="14"/>
        <v>0</v>
      </c>
      <c r="BI36" s="39">
        <f t="shared" si="15"/>
        <v>0</v>
      </c>
      <c r="BJ36" s="39"/>
    </row>
    <row r="37" spans="1:62" ht="15.75">
      <c r="A37" s="12">
        <f>A35+1</f>
        <v>15</v>
      </c>
      <c r="B37" s="13" t="s">
        <v>44</v>
      </c>
      <c r="C37" s="6" t="s">
        <v>21</v>
      </c>
      <c r="D37" s="7">
        <v>40</v>
      </c>
      <c r="E37" s="15">
        <v>30</v>
      </c>
      <c r="F37" s="65" t="str">
        <f>IF(C37="Ю19",RANK(AN37,$AN$16:$AN$57),"-")</f>
        <v>-</v>
      </c>
      <c r="G37" s="65" t="str">
        <f>IF(C37="Ю14",RANK(AO37,$AO$16:$AO$57),"-")</f>
        <v>-</v>
      </c>
      <c r="H37" s="65">
        <f>IF(C37="Д19",RANK(AP37,$AP$16:$AP$57),"-")</f>
        <v>4</v>
      </c>
      <c r="I37" s="65" t="str">
        <f>IF(C37="Д14",RANK(AQ37,$AQ$16:$AQ$57),"-")</f>
        <v>-</v>
      </c>
      <c r="J37" s="93">
        <f>SUM(E37:E38)</f>
        <v>44</v>
      </c>
      <c r="K37" s="94">
        <f>RANK(J37,$J$16:$J$53)</f>
        <v>11</v>
      </c>
      <c r="L37" s="7">
        <v>57</v>
      </c>
      <c r="M37" s="15">
        <v>37</v>
      </c>
      <c r="N37" s="67" t="str">
        <f>IF(C37="Ю19",RANK(AT37,$AT$16:$AT$57),"-")</f>
        <v>-</v>
      </c>
      <c r="O37" s="67" t="str">
        <f t="shared" si="16"/>
        <v>-</v>
      </c>
      <c r="P37" s="67">
        <f>IF(C37="Д19",RANK(AV37,$AV$16:$AV$57),"-")</f>
        <v>1</v>
      </c>
      <c r="Q37" s="65" t="str">
        <f>IF(C37="Д14",RANK(AW37,$AW$16:$AW$57),"-")</f>
        <v>-</v>
      </c>
      <c r="R37" s="93">
        <f>SUM(M37:M38)</f>
        <v>57</v>
      </c>
      <c r="S37" s="95">
        <f>RANK(R37,$R$16:$R$53)</f>
        <v>7</v>
      </c>
      <c r="T37" s="60"/>
      <c r="U37" s="60"/>
      <c r="V37" s="67"/>
      <c r="W37" s="67"/>
      <c r="X37" s="67"/>
      <c r="Y37" s="65"/>
      <c r="Z37" s="93">
        <f>SUM(U37:U38)</f>
        <v>0</v>
      </c>
      <c r="AA37" s="94">
        <f>RANK(Z37,$Z$16:$Z$53)</f>
        <v>9</v>
      </c>
      <c r="AB37" s="47">
        <f>SUM(E37,M37,U37)</f>
        <v>67</v>
      </c>
      <c r="AC37" s="67" t="str">
        <f>IF(C37="Ю19",RANK(BF37,$BF$16:$BF$57),"-")</f>
        <v>-</v>
      </c>
      <c r="AD37" s="67" t="str">
        <f>IF(C37="Ю14",RANK(BG37,$BG$16:$BG$57),"-")</f>
        <v>-</v>
      </c>
      <c r="AE37" s="67">
        <f>IF(C37="Д19",RANK(BH37,$BH$16:$BH$57),"-")</f>
        <v>5</v>
      </c>
      <c r="AF37" s="67" t="str">
        <f>IF(C37="Д14",RANK(BI37,$BI$16:$BI$57),"-")</f>
        <v>-</v>
      </c>
      <c r="AG37" s="93">
        <f>SUM(AB37:AB38)</f>
        <v>101</v>
      </c>
      <c r="AH37" s="88">
        <f>RANK(AG37,$AG$16:$AG$53)</f>
        <v>10</v>
      </c>
      <c r="AI37" s="89"/>
      <c r="AJ37" s="90"/>
      <c r="AN37" s="18">
        <f t="shared" si="0"/>
        <v>0</v>
      </c>
      <c r="AO37" s="19">
        <f t="shared" si="3"/>
        <v>0</v>
      </c>
      <c r="AP37" s="18">
        <f t="shared" si="1"/>
        <v>30</v>
      </c>
      <c r="AQ37" s="18">
        <f t="shared" si="4"/>
        <v>0</v>
      </c>
      <c r="AR37" s="18"/>
      <c r="AT37" s="29">
        <f t="shared" si="2"/>
        <v>0</v>
      </c>
      <c r="AU37" s="31">
        <f t="shared" si="5"/>
        <v>0</v>
      </c>
      <c r="AV37" s="31">
        <f t="shared" si="6"/>
        <v>37</v>
      </c>
      <c r="AW37" s="29">
        <f t="shared" si="7"/>
        <v>0</v>
      </c>
      <c r="AX37" s="29"/>
      <c r="AZ37" s="34">
        <f t="shared" si="8"/>
        <v>0</v>
      </c>
      <c r="BA37" s="36">
        <f t="shared" si="9"/>
        <v>0</v>
      </c>
      <c r="BB37" s="36">
        <f t="shared" si="10"/>
        <v>0</v>
      </c>
      <c r="BC37" s="34">
        <f t="shared" si="11"/>
        <v>0</v>
      </c>
      <c r="BD37" s="34"/>
      <c r="BF37" s="39">
        <f t="shared" si="12"/>
        <v>0</v>
      </c>
      <c r="BG37" s="39">
        <f t="shared" si="13"/>
        <v>0</v>
      </c>
      <c r="BH37" s="39">
        <f t="shared" si="14"/>
        <v>67</v>
      </c>
      <c r="BI37" s="39">
        <f t="shared" si="15"/>
        <v>0</v>
      </c>
      <c r="BJ37" s="39"/>
    </row>
    <row r="38" spans="1:62" ht="15.75">
      <c r="A38" s="12">
        <f>A37+1</f>
        <v>16</v>
      </c>
      <c r="B38" s="13" t="s">
        <v>45</v>
      </c>
      <c r="C38" s="6" t="s">
        <v>67</v>
      </c>
      <c r="D38" s="7">
        <v>30</v>
      </c>
      <c r="E38" s="15">
        <v>14</v>
      </c>
      <c r="F38" s="65" t="str">
        <f>IF(C38="Ю19",RANK(AN38,$AN$16:$AN$57),"-")</f>
        <v>-</v>
      </c>
      <c r="G38" s="65">
        <f>IF(C38="Ю14",RANK(AO38,$AO$16:$AO$57),"-")</f>
        <v>10</v>
      </c>
      <c r="H38" s="65" t="str">
        <f>IF(C38="Д19",RANK(AP38,$AP$16:$AP$57),"-")</f>
        <v>-</v>
      </c>
      <c r="I38" s="65" t="str">
        <f>IF(C38="Д14",RANK(AQ38,$AQ$16:$AQ$57),"-")</f>
        <v>-</v>
      </c>
      <c r="J38" s="93"/>
      <c r="K38" s="94" t="e">
        <f>RANK(J38,$E$16:$E$26)</f>
        <v>#N/A</v>
      </c>
      <c r="L38" s="7">
        <v>25</v>
      </c>
      <c r="M38" s="15">
        <v>20</v>
      </c>
      <c r="N38" s="67" t="str">
        <f>IF(C38="Ю19",RANK(AT38,$AT$16:$AT$57),"-")</f>
        <v>-</v>
      </c>
      <c r="O38" s="67">
        <f t="shared" si="16"/>
        <v>6</v>
      </c>
      <c r="P38" s="67" t="str">
        <f>IF(C38="Д19",RANK(AV38,$AV$16:$AV$57),"-")</f>
        <v>-</v>
      </c>
      <c r="Q38" s="65" t="str">
        <f>IF(C38="Д14",RANK(AW38,$AW$16:$AW$57),"-")</f>
        <v>-</v>
      </c>
      <c r="R38" s="93"/>
      <c r="S38" s="96" t="e">
        <f>RANK(R38,$E$16:$E$26)</f>
        <v>#N/A</v>
      </c>
      <c r="T38" s="60"/>
      <c r="U38" s="61"/>
      <c r="V38" s="67"/>
      <c r="W38" s="67"/>
      <c r="X38" s="67"/>
      <c r="Y38" s="65"/>
      <c r="Z38" s="93"/>
      <c r="AA38" s="94" t="e">
        <f>RANK(Z38,$E$16:$E$26)</f>
        <v>#N/A</v>
      </c>
      <c r="AB38" s="47">
        <f>SUM(E38,M38,U38)</f>
        <v>34</v>
      </c>
      <c r="AC38" s="67" t="str">
        <f>IF(C38="Ю19",RANK(BF38,$BF$16:$BF$57),"-")</f>
        <v>-</v>
      </c>
      <c r="AD38" s="67">
        <f>IF(C38="Ю14",RANK(BG38,$BG$16:$BG$57),"-")</f>
        <v>8</v>
      </c>
      <c r="AE38" s="67" t="str">
        <f>IF(C38="Д19",RANK(BH38,$BH$16:$BH$57),"-")</f>
        <v>-</v>
      </c>
      <c r="AF38" s="67" t="str">
        <f>IF(C38="Д14",RANK(BI38,$BI$16:$BI$57),"-")</f>
        <v>-</v>
      </c>
      <c r="AG38" s="93"/>
      <c r="AH38" s="88"/>
      <c r="AI38" s="89"/>
      <c r="AJ38" s="90"/>
      <c r="AN38" s="18">
        <f t="shared" si="0"/>
        <v>0</v>
      </c>
      <c r="AO38" s="19">
        <f t="shared" si="3"/>
        <v>14</v>
      </c>
      <c r="AP38" s="18">
        <f t="shared" si="1"/>
        <v>0</v>
      </c>
      <c r="AQ38" s="18">
        <f t="shared" si="4"/>
        <v>0</v>
      </c>
      <c r="AR38" s="18"/>
      <c r="AT38" s="29">
        <f t="shared" si="2"/>
        <v>0</v>
      </c>
      <c r="AU38" s="31">
        <f t="shared" si="5"/>
        <v>20</v>
      </c>
      <c r="AV38" s="31">
        <f t="shared" si="6"/>
        <v>0</v>
      </c>
      <c r="AW38" s="29">
        <f t="shared" si="7"/>
        <v>0</v>
      </c>
      <c r="AX38" s="29"/>
      <c r="AZ38" s="34">
        <f t="shared" si="8"/>
        <v>0</v>
      </c>
      <c r="BA38" s="36">
        <f t="shared" si="9"/>
        <v>0</v>
      </c>
      <c r="BB38" s="36">
        <f t="shared" si="10"/>
        <v>0</v>
      </c>
      <c r="BC38" s="34">
        <f t="shared" si="11"/>
        <v>0</v>
      </c>
      <c r="BD38" s="34"/>
      <c r="BF38" s="39">
        <f t="shared" si="12"/>
        <v>0</v>
      </c>
      <c r="BG38" s="39">
        <f t="shared" si="13"/>
        <v>34</v>
      </c>
      <c r="BH38" s="39">
        <f t="shared" si="14"/>
        <v>0</v>
      </c>
      <c r="BI38" s="39">
        <f t="shared" si="15"/>
        <v>0</v>
      </c>
      <c r="BJ38" s="39"/>
    </row>
    <row r="39" spans="1:62" ht="15" customHeight="1">
      <c r="A39" s="123" t="s">
        <v>58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N39" s="18">
        <f t="shared" si="0"/>
        <v>0</v>
      </c>
      <c r="AO39" s="19">
        <f t="shared" si="3"/>
        <v>0</v>
      </c>
      <c r="AP39" s="18">
        <f t="shared" si="1"/>
        <v>0</v>
      </c>
      <c r="AQ39" s="18">
        <f t="shared" si="4"/>
        <v>0</v>
      </c>
      <c r="AR39" s="18"/>
      <c r="AT39" s="29">
        <f t="shared" si="2"/>
        <v>0</v>
      </c>
      <c r="AU39" s="31">
        <f t="shared" si="5"/>
        <v>0</v>
      </c>
      <c r="AV39" s="31">
        <f t="shared" si="6"/>
        <v>0</v>
      </c>
      <c r="AW39" s="29">
        <f t="shared" si="7"/>
        <v>0</v>
      </c>
      <c r="AX39" s="29"/>
      <c r="AZ39" s="34">
        <f t="shared" si="8"/>
        <v>0</v>
      </c>
      <c r="BA39" s="36">
        <f t="shared" si="9"/>
        <v>0</v>
      </c>
      <c r="BB39" s="36">
        <f t="shared" si="10"/>
        <v>0</v>
      </c>
      <c r="BC39" s="34">
        <f t="shared" si="11"/>
        <v>0</v>
      </c>
      <c r="BD39" s="34"/>
      <c r="BF39" s="39">
        <f t="shared" si="12"/>
        <v>0</v>
      </c>
      <c r="BG39" s="39">
        <f t="shared" si="13"/>
        <v>0</v>
      </c>
      <c r="BH39" s="39">
        <f t="shared" si="14"/>
        <v>0</v>
      </c>
      <c r="BI39" s="39">
        <f t="shared" si="15"/>
        <v>0</v>
      </c>
      <c r="BJ39" s="39"/>
    </row>
    <row r="40" spans="1:62" ht="15.75" customHeight="1">
      <c r="A40" s="12">
        <f>A38+1</f>
        <v>17</v>
      </c>
      <c r="B40" s="13" t="s">
        <v>46</v>
      </c>
      <c r="C40" s="6" t="s">
        <v>21</v>
      </c>
      <c r="D40" s="7">
        <v>46</v>
      </c>
      <c r="E40" s="15">
        <v>40</v>
      </c>
      <c r="F40" s="65" t="str">
        <f>IF(C40="Ю19",RANK(AN40,$AN$16:$AN$57),"-")</f>
        <v>-</v>
      </c>
      <c r="G40" s="65" t="str">
        <f>IF(C40="Ю14",RANK(AO40,$AO$16:$AO$57),"-")</f>
        <v>-</v>
      </c>
      <c r="H40" s="64">
        <f>IF(C40="Д19",RANK(AP40,$AP$16:$AP$57),"-")</f>
        <v>3</v>
      </c>
      <c r="I40" s="65" t="str">
        <f>IF(C40="Д14",RANK(AQ40,$AQ$16:$AQ$57),"-")</f>
        <v>-</v>
      </c>
      <c r="J40" s="93">
        <f>SUM(E40:E41)</f>
        <v>81</v>
      </c>
      <c r="K40" s="121">
        <f>RANK(J40,$J$16:$J$53)</f>
        <v>3</v>
      </c>
      <c r="L40" s="7">
        <v>38</v>
      </c>
      <c r="M40" s="15">
        <v>27</v>
      </c>
      <c r="N40" s="67" t="str">
        <f>IF(C40="Ю19",RANK(AT40,$AT$16:$AT$57),"-")</f>
        <v>-</v>
      </c>
      <c r="O40" s="67" t="str">
        <f t="shared" si="16"/>
        <v>-</v>
      </c>
      <c r="P40" s="67">
        <f>IF(C40="Д19",RANK(AV40,$AV$16:$AV$57),"-")</f>
        <v>5</v>
      </c>
      <c r="Q40" s="65" t="str">
        <f>IF(C40="Д14",RANK(AW40,$AW$16:$AW$57),"-")</f>
        <v>-</v>
      </c>
      <c r="R40" s="93">
        <f>SUM(M40:M41)</f>
        <v>63</v>
      </c>
      <c r="S40" s="94">
        <f>RANK(R40,$R$16:$R$53)</f>
        <v>6</v>
      </c>
      <c r="T40" s="7">
        <v>15</v>
      </c>
      <c r="U40" s="15">
        <v>11</v>
      </c>
      <c r="V40" s="67" t="str">
        <f>IF(C40="Ю19",RANK(AZ40,$AZ$16:$AZ$57),"-")</f>
        <v>-</v>
      </c>
      <c r="W40" s="67" t="str">
        <f>IF(C40="Ю14",RANK(BA40,$BA$16:$BA$57),"-")</f>
        <v>-</v>
      </c>
      <c r="X40" s="67">
        <f>IF($C40="Д19",RANK(BB40,$BB$16:$BB$57),"-")</f>
        <v>4</v>
      </c>
      <c r="Y40" s="65" t="str">
        <f>IF(C40="Д14",RANK(BC40,$BC$16:$BC$57),"-")</f>
        <v>-</v>
      </c>
      <c r="Z40" s="93">
        <f>SUM(U40:U41)</f>
        <v>32</v>
      </c>
      <c r="AA40" s="94">
        <f>RANK(Z40,$Z$16:$Z$53)</f>
        <v>4</v>
      </c>
      <c r="AB40" s="47">
        <f>SUM(E40,M40,U40)</f>
        <v>78</v>
      </c>
      <c r="AC40" s="67" t="str">
        <f>IF(C40="Ю19",RANK(BF40,$BF$16:$BF$57),"-")</f>
        <v>-</v>
      </c>
      <c r="AD40" s="67" t="str">
        <f>IF(C40="Ю14",RANK(BG40,$BG$16:$BG$57),"-")</f>
        <v>-</v>
      </c>
      <c r="AE40" s="59">
        <f>IF(C40="Д19",RANK(BH40,$BH$16:$BH$57),"-")</f>
        <v>3</v>
      </c>
      <c r="AF40" s="67" t="str">
        <f>IF(C40="Д14",RANK(BI40,$BI$16:$BI$57),"-")</f>
        <v>-</v>
      </c>
      <c r="AG40" s="93">
        <f>SUM(AB40:AB41)</f>
        <v>176</v>
      </c>
      <c r="AH40" s="88">
        <f>RANK(AG40,$AG$16:$AG$53)</f>
        <v>5</v>
      </c>
      <c r="AI40" s="91">
        <f>AG40</f>
        <v>176</v>
      </c>
      <c r="AJ40" s="97">
        <v>2</v>
      </c>
      <c r="AN40" s="18">
        <f t="shared" si="0"/>
        <v>0</v>
      </c>
      <c r="AO40" s="19">
        <f t="shared" si="3"/>
        <v>0</v>
      </c>
      <c r="AP40" s="18">
        <f t="shared" si="1"/>
        <v>40</v>
      </c>
      <c r="AQ40" s="18">
        <f t="shared" si="4"/>
        <v>0</v>
      </c>
      <c r="AR40" s="18"/>
      <c r="AT40" s="29">
        <f t="shared" si="2"/>
        <v>0</v>
      </c>
      <c r="AU40" s="31">
        <f t="shared" si="5"/>
        <v>0</v>
      </c>
      <c r="AV40" s="31">
        <f t="shared" si="6"/>
        <v>27</v>
      </c>
      <c r="AW40" s="29">
        <f t="shared" si="7"/>
        <v>0</v>
      </c>
      <c r="AX40" s="29"/>
      <c r="AZ40" s="34">
        <f t="shared" si="8"/>
        <v>0</v>
      </c>
      <c r="BA40" s="36">
        <f t="shared" si="9"/>
        <v>0</v>
      </c>
      <c r="BB40" s="36">
        <f t="shared" si="10"/>
        <v>11</v>
      </c>
      <c r="BC40" s="34">
        <f t="shared" si="11"/>
        <v>0</v>
      </c>
      <c r="BD40" s="34"/>
      <c r="BF40" s="39">
        <f t="shared" si="12"/>
        <v>0</v>
      </c>
      <c r="BG40" s="39">
        <f t="shared" si="13"/>
        <v>0</v>
      </c>
      <c r="BH40" s="39">
        <f t="shared" si="14"/>
        <v>78</v>
      </c>
      <c r="BI40" s="39">
        <f t="shared" si="15"/>
        <v>0</v>
      </c>
      <c r="BJ40" s="39"/>
    </row>
    <row r="41" spans="1:62" ht="15.75">
      <c r="A41" s="12">
        <f>A40+1</f>
        <v>18</v>
      </c>
      <c r="B41" s="13" t="s">
        <v>47</v>
      </c>
      <c r="C41" s="6" t="s">
        <v>21</v>
      </c>
      <c r="D41" s="7">
        <v>47</v>
      </c>
      <c r="E41" s="15">
        <v>41</v>
      </c>
      <c r="F41" s="65" t="str">
        <f>IF(C41="Ю19",RANK(AN41,$AN$16:$AN$57),"-")</f>
        <v>-</v>
      </c>
      <c r="G41" s="65" t="str">
        <f>IF(C41="Ю14",RANK(AO41,$AO$16:$AO$57),"-")</f>
        <v>-</v>
      </c>
      <c r="H41" s="64">
        <f>IF(C41="Д19",RANK(AP41,$AP$16:$AP$57),"-")</f>
        <v>2</v>
      </c>
      <c r="I41" s="65" t="str">
        <f>IF(C41="Д14",RANK(AQ41,$AQ$16:$AQ$57),"-")</f>
        <v>-</v>
      </c>
      <c r="J41" s="93"/>
      <c r="K41" s="121" t="e">
        <f>RANK(J41,$E$16:$E$26)</f>
        <v>#N/A</v>
      </c>
      <c r="L41" s="7">
        <v>41</v>
      </c>
      <c r="M41" s="15">
        <v>36</v>
      </c>
      <c r="N41" s="67" t="str">
        <f>IF(C41="Ю19",RANK(AT41,$AT$16:$AT$57),"-")</f>
        <v>-</v>
      </c>
      <c r="O41" s="67" t="str">
        <f t="shared" si="16"/>
        <v>-</v>
      </c>
      <c r="P41" s="67">
        <f>IF(C41="Д19",RANK(AV41,$AV$16:$AV$57),"-")</f>
        <v>2</v>
      </c>
      <c r="Q41" s="65" t="str">
        <f>IF(C41="Д14",RANK(AW41,$AW$16:$AW$57),"-")</f>
        <v>-</v>
      </c>
      <c r="R41" s="93"/>
      <c r="S41" s="94" t="e">
        <f>RANK(R41,$E$16:$E$26)</f>
        <v>#N/A</v>
      </c>
      <c r="T41" s="7">
        <v>23</v>
      </c>
      <c r="U41" s="15">
        <v>21</v>
      </c>
      <c r="V41" s="67" t="str">
        <f>IF(C41="Ю19",RANK(AZ41,$AZ$16:$AZ$57),"-")</f>
        <v>-</v>
      </c>
      <c r="W41" s="67" t="str">
        <f>IF(C41="Ю14",RANK(BA41,$BA$16:$BA$57),"-")</f>
        <v>-</v>
      </c>
      <c r="X41" s="59">
        <f>IF($C41="Д19",RANK(BB41,$BB$16:$BB$57),"-")</f>
        <v>1</v>
      </c>
      <c r="Y41" s="65" t="str">
        <f>IF(C41="Д14",RANK(BC41,$BC$16:$BC$57),"-")</f>
        <v>-</v>
      </c>
      <c r="Z41" s="93"/>
      <c r="AA41" s="94" t="e">
        <f>RANK(Z41,$E$16:$E$26)</f>
        <v>#N/A</v>
      </c>
      <c r="AB41" s="47">
        <f>SUM(E41,M41,U41)</f>
        <v>98</v>
      </c>
      <c r="AC41" s="67" t="str">
        <f>IF(C41="Ю19",RANK(BF41,$BF$16:$BF$57),"-")</f>
        <v>-</v>
      </c>
      <c r="AD41" s="67" t="str">
        <f>IF(C41="Ю14",RANK(BG41,$BG$16:$BG$57),"-")</f>
        <v>-</v>
      </c>
      <c r="AE41" s="59">
        <f>IF(C41="Д19",RANK(BH41,$BH$16:$BH$57),"-")</f>
        <v>1</v>
      </c>
      <c r="AF41" s="67" t="str">
        <f>IF(C41="Д14",RANK(BI41,$BI$16:$BI$57),"-")</f>
        <v>-</v>
      </c>
      <c r="AG41" s="93"/>
      <c r="AH41" s="88"/>
      <c r="AI41" s="90"/>
      <c r="AJ41" s="97"/>
      <c r="AN41" s="18">
        <f t="shared" si="0"/>
        <v>0</v>
      </c>
      <c r="AO41" s="19">
        <f t="shared" si="3"/>
        <v>0</v>
      </c>
      <c r="AP41" s="18">
        <f t="shared" si="1"/>
        <v>41</v>
      </c>
      <c r="AQ41" s="18">
        <f t="shared" si="4"/>
        <v>0</v>
      </c>
      <c r="AR41" s="18"/>
      <c r="AT41" s="29">
        <f t="shared" si="2"/>
        <v>0</v>
      </c>
      <c r="AU41" s="31">
        <f t="shared" si="5"/>
        <v>0</v>
      </c>
      <c r="AV41" s="31">
        <f t="shared" si="6"/>
        <v>36</v>
      </c>
      <c r="AW41" s="29">
        <f t="shared" si="7"/>
        <v>0</v>
      </c>
      <c r="AX41" s="29"/>
      <c r="AZ41" s="34">
        <f t="shared" si="8"/>
        <v>0</v>
      </c>
      <c r="BA41" s="36">
        <f t="shared" si="9"/>
        <v>0</v>
      </c>
      <c r="BB41" s="36">
        <f t="shared" si="10"/>
        <v>21</v>
      </c>
      <c r="BC41" s="34">
        <f t="shared" si="11"/>
        <v>0</v>
      </c>
      <c r="BD41" s="34"/>
      <c r="BF41" s="39">
        <f t="shared" si="12"/>
        <v>0</v>
      </c>
      <c r="BG41" s="39">
        <f t="shared" si="13"/>
        <v>0</v>
      </c>
      <c r="BH41" s="39">
        <f t="shared" si="14"/>
        <v>98</v>
      </c>
      <c r="BI41" s="39">
        <f t="shared" si="15"/>
        <v>0</v>
      </c>
      <c r="BJ41" s="39"/>
    </row>
    <row r="42" spans="1:62" ht="15.75" customHeight="1">
      <c r="A42" s="123" t="s">
        <v>57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N42" s="18">
        <f t="shared" si="0"/>
        <v>0</v>
      </c>
      <c r="AO42" s="19">
        <f t="shared" si="3"/>
        <v>0</v>
      </c>
      <c r="AP42" s="18">
        <f t="shared" si="1"/>
        <v>0</v>
      </c>
      <c r="AQ42" s="18">
        <f t="shared" si="4"/>
        <v>0</v>
      </c>
      <c r="AR42" s="18"/>
      <c r="AT42" s="29">
        <f t="shared" si="2"/>
        <v>0</v>
      </c>
      <c r="AU42" s="31">
        <f t="shared" si="5"/>
        <v>0</v>
      </c>
      <c r="AV42" s="31">
        <f t="shared" si="6"/>
        <v>0</v>
      </c>
      <c r="AW42" s="29">
        <f t="shared" si="7"/>
        <v>0</v>
      </c>
      <c r="AX42" s="29"/>
      <c r="AZ42" s="34">
        <f t="shared" si="8"/>
        <v>0</v>
      </c>
      <c r="BA42" s="36">
        <f t="shared" si="9"/>
        <v>0</v>
      </c>
      <c r="BB42" s="36">
        <f t="shared" si="10"/>
        <v>0</v>
      </c>
      <c r="BC42" s="34">
        <f t="shared" si="11"/>
        <v>0</v>
      </c>
      <c r="BD42" s="34"/>
      <c r="BF42" s="39">
        <f t="shared" si="12"/>
        <v>0</v>
      </c>
      <c r="BG42" s="39">
        <f t="shared" si="13"/>
        <v>0</v>
      </c>
      <c r="BH42" s="39">
        <f t="shared" si="14"/>
        <v>0</v>
      </c>
      <c r="BI42" s="39">
        <f t="shared" si="15"/>
        <v>0</v>
      </c>
      <c r="BJ42" s="39"/>
    </row>
    <row r="43" spans="1:62" ht="15.75" customHeight="1">
      <c r="A43" s="50">
        <f>A41+1</f>
        <v>19</v>
      </c>
      <c r="B43" s="70" t="s">
        <v>26</v>
      </c>
      <c r="C43" s="6" t="s">
        <v>67</v>
      </c>
      <c r="D43" s="7">
        <v>63</v>
      </c>
      <c r="E43" s="15">
        <v>49</v>
      </c>
      <c r="F43" s="72" t="str">
        <f>IF(C43="Ю19",RANK(AN43,$AN$16:$AN$57),"-")</f>
        <v>-</v>
      </c>
      <c r="G43" s="73">
        <f>IF(C43="Ю14",RANK(AO43,$AO$16:$AO$57),"-")</f>
        <v>2</v>
      </c>
      <c r="H43" s="72" t="str">
        <f>IF(C43="Д19",RANK(AP43,$AP$16:$AP$57),"-")</f>
        <v>-</v>
      </c>
      <c r="I43" s="63" t="str">
        <f>IF(C43="Д14",RANK(AQ43,$AQ$16:$AQ$57),"-")</f>
        <v>-</v>
      </c>
      <c r="J43" s="99">
        <f>SUM(E43:E44)</f>
        <v>80</v>
      </c>
      <c r="K43" s="101">
        <f>RANK(J43,$J$16:$J$53)</f>
        <v>5</v>
      </c>
      <c r="L43" s="7">
        <v>45</v>
      </c>
      <c r="M43" s="15">
        <v>40</v>
      </c>
      <c r="N43" s="53" t="str">
        <f>IF(C43="Ю19",RANK(AT43,$AT$16:$AT$57),"-")</f>
        <v>-</v>
      </c>
      <c r="O43" s="66">
        <f t="shared" si="16"/>
        <v>1</v>
      </c>
      <c r="P43" s="53" t="str">
        <f>IF(C43="Д19",RANK(AV43,$AV$16:$AV$57),"-")</f>
        <v>-</v>
      </c>
      <c r="Q43" s="63" t="str">
        <f>IF(C43="Д14",RANK(AW43,$AW$16:$AW$57),"-")</f>
        <v>-</v>
      </c>
      <c r="R43" s="99">
        <f>SUM(M43:M44)</f>
        <v>50.01</v>
      </c>
      <c r="S43" s="126">
        <f>RANK(R43,$R$16:$R$53)</f>
        <v>8</v>
      </c>
      <c r="T43" s="60">
        <v>10</v>
      </c>
      <c r="U43" s="60">
        <v>9</v>
      </c>
      <c r="V43" s="68" t="str">
        <f>IF(C43="Ю19",RANK(AZ43,$AZ$16:$AZ$57),"-")</f>
        <v>-</v>
      </c>
      <c r="W43" s="62">
        <f>IF(C43="Ю14",RANK(BA43,$BA$16:$BA$57),"-")</f>
        <v>3</v>
      </c>
      <c r="X43" s="68" t="str">
        <f>IF($C43="Д19",RANK(BB43,$BB$16:$BB$57),"-")</f>
        <v>-</v>
      </c>
      <c r="Y43" s="71" t="str">
        <f>IF(C43="Д14",RANK(BC43,$BC$16:$BC$57),"-")</f>
        <v>-</v>
      </c>
      <c r="Z43" s="99">
        <f>SUM(U43:U44)</f>
        <v>9</v>
      </c>
      <c r="AA43" s="101">
        <f>RANK(Z43,$Z$16:$Z$53)</f>
        <v>8</v>
      </c>
      <c r="AB43" s="63">
        <f>SUM(E43,M43,U43)</f>
        <v>98</v>
      </c>
      <c r="AC43" s="68" t="str">
        <f>IF(C43="Ю19",RANK(BF43,$BF$16:$BF$57),"-")</f>
        <v>-</v>
      </c>
      <c r="AD43" s="62">
        <f>IF(C43="Ю14",RANK(BG43,$BG$16:$BG$57),"-")</f>
        <v>2</v>
      </c>
      <c r="AE43" s="68" t="str">
        <f>IF(C43="Д19",RANK(BH43,$BH$16:$BH$57),"-")</f>
        <v>-</v>
      </c>
      <c r="AF43" s="68" t="str">
        <f>IF(C43="Д14",RANK(BI43,$BI$16:$BI$57),"-")</f>
        <v>-</v>
      </c>
      <c r="AG43" s="99">
        <f>SUM(AB43:AB44)</f>
        <v>139.01</v>
      </c>
      <c r="AH43" s="127">
        <f>RANK(AG43,$AG$16:$AG$53)</f>
        <v>7</v>
      </c>
      <c r="AI43" s="124">
        <f>AG43</f>
        <v>139.01</v>
      </c>
      <c r="AJ43" s="128">
        <v>3</v>
      </c>
      <c r="AN43" s="18">
        <f t="shared" si="0"/>
        <v>0</v>
      </c>
      <c r="AO43" s="19">
        <f t="shared" si="3"/>
        <v>49</v>
      </c>
      <c r="AP43" s="18">
        <f t="shared" si="1"/>
        <v>0</v>
      </c>
      <c r="AQ43" s="18">
        <f t="shared" si="4"/>
        <v>0</v>
      </c>
      <c r="AR43" s="18"/>
      <c r="AT43" s="29">
        <f t="shared" si="2"/>
        <v>0</v>
      </c>
      <c r="AU43" s="31">
        <f t="shared" si="5"/>
        <v>40</v>
      </c>
      <c r="AV43" s="31">
        <f t="shared" si="6"/>
        <v>0</v>
      </c>
      <c r="AW43" s="29">
        <f t="shared" si="7"/>
        <v>0</v>
      </c>
      <c r="AX43" s="29"/>
      <c r="AZ43" s="34">
        <f t="shared" si="8"/>
        <v>0</v>
      </c>
      <c r="BA43" s="36">
        <f t="shared" si="9"/>
        <v>9</v>
      </c>
      <c r="BB43" s="36">
        <f t="shared" si="10"/>
        <v>0</v>
      </c>
      <c r="BC43" s="34">
        <f t="shared" si="11"/>
        <v>0</v>
      </c>
      <c r="BD43" s="34"/>
      <c r="BF43" s="39">
        <f t="shared" si="12"/>
        <v>0</v>
      </c>
      <c r="BG43" s="39">
        <f t="shared" si="13"/>
        <v>98</v>
      </c>
      <c r="BH43" s="39">
        <f t="shared" si="14"/>
        <v>0</v>
      </c>
      <c r="BI43" s="39">
        <f t="shared" si="15"/>
        <v>0</v>
      </c>
      <c r="BJ43" s="39"/>
    </row>
    <row r="44" spans="1:62" ht="15.75">
      <c r="A44" s="12">
        <f>A43+1</f>
        <v>20</v>
      </c>
      <c r="B44" s="70" t="s">
        <v>31</v>
      </c>
      <c r="C44" s="6" t="s">
        <v>66</v>
      </c>
      <c r="D44" s="7">
        <v>48</v>
      </c>
      <c r="E44" s="15">
        <v>31</v>
      </c>
      <c r="F44" s="47" t="str">
        <f>IF(C44="Ю19",RANK(AN44,$AN$16:$AN$57),"-")</f>
        <v>-</v>
      </c>
      <c r="G44" s="74" t="str">
        <f>IF(C44="Ю14",RANK(AO44,$AO$16:$AO$57),"-")</f>
        <v>-</v>
      </c>
      <c r="H44" s="47" t="str">
        <f>IF(C44="Д19",RANK(AP44,$AP$16:$AP$57),"-")</f>
        <v>-</v>
      </c>
      <c r="I44" s="64">
        <f>IF(C44="Д14",RANK(AQ44,$AQ$16:$AQ$57),"-")</f>
        <v>3</v>
      </c>
      <c r="J44" s="93"/>
      <c r="K44" s="94" t="e">
        <f>RANK(J44,$E$16:$E$26)</f>
        <v>#N/A</v>
      </c>
      <c r="L44" s="7">
        <v>23</v>
      </c>
      <c r="M44" s="47">
        <v>10.01</v>
      </c>
      <c r="N44" s="45" t="str">
        <f>IF(C44="Ю19",RANK(AT44,$AT$16:$AT$57),"-")</f>
        <v>-</v>
      </c>
      <c r="O44" s="15" t="str">
        <f t="shared" si="16"/>
        <v>-</v>
      </c>
      <c r="P44" s="15" t="str">
        <f>IF(C44="Д19",RANK(AV44,$AV$16:$AV$57),"-")</f>
        <v>-</v>
      </c>
      <c r="Q44" s="47">
        <f>IF(C44="Д14",RANK(AW44,$AW$16:$AW$57),"-")</f>
        <v>4</v>
      </c>
      <c r="R44" s="93"/>
      <c r="S44" s="104" t="e">
        <f>RANK(R44,$E$16:$E$26)</f>
        <v>#N/A</v>
      </c>
      <c r="T44" s="60"/>
      <c r="U44" s="60"/>
      <c r="V44" s="67"/>
      <c r="W44" s="67"/>
      <c r="X44" s="67"/>
      <c r="Y44" s="64"/>
      <c r="Z44" s="93"/>
      <c r="AA44" s="94" t="e">
        <f>RANK(Z44,$E$16:$E$26)</f>
        <v>#N/A</v>
      </c>
      <c r="AB44" s="47">
        <f>SUM(E44,M44,U44)</f>
        <v>41.01</v>
      </c>
      <c r="AC44" s="67" t="str">
        <f>IF(C44="Ю19",RANK(BF44,$BF$16:$BF$57),"-")</f>
        <v>-</v>
      </c>
      <c r="AD44" s="67" t="str">
        <f>IF(C44="Ю14",RANK(BG44,$BG$16:$BG$57),"-")</f>
        <v>-</v>
      </c>
      <c r="AE44" s="67" t="str">
        <f>IF(C44="Д19",RANK(BH44,$BH$16:$BH$57),"-")</f>
        <v>-</v>
      </c>
      <c r="AF44" s="59">
        <f>IF(C44="Д14",RANK(BI44,$BI$16:$BI$57),"-")</f>
        <v>3</v>
      </c>
      <c r="AG44" s="93"/>
      <c r="AH44" s="88"/>
      <c r="AI44" s="91"/>
      <c r="AJ44" s="97"/>
      <c r="AN44" s="18">
        <f t="shared" si="0"/>
        <v>0</v>
      </c>
      <c r="AO44" s="19">
        <f t="shared" si="3"/>
        <v>0</v>
      </c>
      <c r="AP44" s="18">
        <f t="shared" si="1"/>
        <v>0</v>
      </c>
      <c r="AQ44" s="18">
        <f t="shared" si="4"/>
        <v>31</v>
      </c>
      <c r="AR44" s="18"/>
      <c r="AT44" s="29">
        <f t="shared" si="2"/>
        <v>0</v>
      </c>
      <c r="AU44" s="31">
        <f t="shared" si="5"/>
        <v>0</v>
      </c>
      <c r="AV44" s="31">
        <f t="shared" si="6"/>
        <v>0</v>
      </c>
      <c r="AW44" s="29">
        <f t="shared" si="7"/>
        <v>10.01</v>
      </c>
      <c r="AX44" s="29"/>
      <c r="AZ44" s="34">
        <f t="shared" si="8"/>
        <v>0</v>
      </c>
      <c r="BA44" s="36">
        <f t="shared" si="9"/>
        <v>0</v>
      </c>
      <c r="BB44" s="36">
        <f t="shared" si="10"/>
        <v>0</v>
      </c>
      <c r="BC44" s="34">
        <f t="shared" si="11"/>
        <v>0</v>
      </c>
      <c r="BD44" s="34"/>
      <c r="BF44" s="39">
        <f t="shared" si="12"/>
        <v>0</v>
      </c>
      <c r="BG44" s="39">
        <f t="shared" si="13"/>
        <v>0</v>
      </c>
      <c r="BH44" s="39">
        <f t="shared" si="14"/>
        <v>0</v>
      </c>
      <c r="BI44" s="39">
        <f t="shared" si="15"/>
        <v>41.01</v>
      </c>
      <c r="BJ44" s="39"/>
    </row>
    <row r="45" spans="1:62" ht="15.75" customHeight="1">
      <c r="A45" s="92" t="s">
        <v>56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69"/>
      <c r="AN45" s="18">
        <f aca="true" t="shared" si="17" ref="AN45:AN53">IF(C45="Ю19",E45,0)</f>
        <v>0</v>
      </c>
      <c r="AO45" s="19">
        <f t="shared" si="3"/>
        <v>0</v>
      </c>
      <c r="AP45" s="18">
        <f aca="true" t="shared" si="18" ref="AP45:AP57">IF(C45="Д19",E45,0)</f>
        <v>0</v>
      </c>
      <c r="AQ45" s="18">
        <f t="shared" si="4"/>
        <v>0</v>
      </c>
      <c r="AR45" s="21"/>
      <c r="AT45" s="29">
        <f aca="true" t="shared" si="19" ref="AT45:AT53">IF(C45="Ю19",M45,0)</f>
        <v>0</v>
      </c>
      <c r="AU45" s="31">
        <f t="shared" si="5"/>
        <v>0</v>
      </c>
      <c r="AV45" s="31">
        <f t="shared" si="6"/>
        <v>0</v>
      </c>
      <c r="AW45" s="29">
        <f t="shared" si="7"/>
        <v>0</v>
      </c>
      <c r="AX45" s="33"/>
      <c r="AZ45" s="34">
        <f t="shared" si="8"/>
        <v>0</v>
      </c>
      <c r="BA45" s="36">
        <f t="shared" si="9"/>
        <v>0</v>
      </c>
      <c r="BB45" s="36">
        <f t="shared" si="10"/>
        <v>0</v>
      </c>
      <c r="BC45" s="34">
        <f t="shared" si="11"/>
        <v>0</v>
      </c>
      <c r="BD45" s="38"/>
      <c r="BF45" s="39">
        <f t="shared" si="12"/>
        <v>0</v>
      </c>
      <c r="BG45" s="39">
        <f t="shared" si="13"/>
        <v>0</v>
      </c>
      <c r="BH45" s="39">
        <f t="shared" si="14"/>
        <v>0</v>
      </c>
      <c r="BI45" s="39">
        <f t="shared" si="15"/>
        <v>0</v>
      </c>
      <c r="BJ45" s="40"/>
    </row>
    <row r="46" spans="1:62" ht="15.75">
      <c r="A46" s="12">
        <f>A44+1</f>
        <v>21</v>
      </c>
      <c r="B46" s="51" t="s">
        <v>48</v>
      </c>
      <c r="C46" s="48" t="s">
        <v>67</v>
      </c>
      <c r="D46" s="49">
        <v>7</v>
      </c>
      <c r="E46" s="63">
        <v>2</v>
      </c>
      <c r="F46" s="65" t="str">
        <f>IF(C46="Ю19",RANK(AN46,$AN$16:$AN$57),"-")</f>
        <v>-</v>
      </c>
      <c r="G46" s="65">
        <f>IF(C46="Ю14",RANK(AO46,$AO$16:$AO$57),"-")</f>
        <v>13</v>
      </c>
      <c r="H46" s="65" t="str">
        <f>IF(C46="Д19",RANK(AP46,$AP$16:$AP$57),"-")</f>
        <v>-</v>
      </c>
      <c r="I46" s="65" t="str">
        <f>IF(C46="Д14",RANK(AQ46,$AQ$16:$AQ$57),"-")</f>
        <v>-</v>
      </c>
      <c r="J46" s="93">
        <f>SUM(E46:E47)</f>
        <v>48</v>
      </c>
      <c r="K46" s="94">
        <f>RANK(J46,$J$16:$J$53)</f>
        <v>10</v>
      </c>
      <c r="L46" s="49">
        <v>35</v>
      </c>
      <c r="M46" s="52">
        <v>15</v>
      </c>
      <c r="N46" s="67" t="str">
        <f>IF(C46="Ю19",RANK(AT46,$AT$16:$AT$57),"-")</f>
        <v>-</v>
      </c>
      <c r="O46" s="67">
        <f t="shared" si="16"/>
        <v>9</v>
      </c>
      <c r="P46" s="67" t="str">
        <f>IF(C46="Д19",RANK(AV46,$AV$16:$AV$57),"-")</f>
        <v>-</v>
      </c>
      <c r="Q46" s="65" t="str">
        <f>IF(C46="Д14",RANK(AW46,$AW$16:$AW$57),"-")</f>
        <v>-</v>
      </c>
      <c r="R46" s="93">
        <f>SUM(M46:M47)</f>
        <v>41</v>
      </c>
      <c r="S46" s="104">
        <f>RANK(R46,$R$16:$R$53)</f>
        <v>11</v>
      </c>
      <c r="T46" s="60"/>
      <c r="U46" s="60"/>
      <c r="V46" s="67"/>
      <c r="W46" s="67"/>
      <c r="X46" s="67"/>
      <c r="Y46" s="65"/>
      <c r="Z46" s="93">
        <f>SUM(U46:U47)</f>
        <v>0</v>
      </c>
      <c r="AA46" s="94">
        <f>RANK(Z46,$Z$16:$Z$53)</f>
        <v>9</v>
      </c>
      <c r="AB46" s="47">
        <f>SUM(E46,M46,U46)</f>
        <v>17</v>
      </c>
      <c r="AC46" s="67" t="str">
        <f>IF(C46="Ю19",RANK(BF46,$BF$16:$BF$57),"-")</f>
        <v>-</v>
      </c>
      <c r="AD46" s="67">
        <f>IF(C46="Ю14",RANK(BG46,$BG$16:$BG$57),"-")</f>
        <v>12</v>
      </c>
      <c r="AE46" s="67" t="str">
        <f>IF(C46="Д19",RANK(BH46,$BH$16:$BH$57),"-")</f>
        <v>-</v>
      </c>
      <c r="AF46" s="67" t="str">
        <f>IF(C46="Д14",RANK(BI46,$BI$16:$BI$57),"-")</f>
        <v>-</v>
      </c>
      <c r="AG46" s="93">
        <f>SUM(AB46:AB47)</f>
        <v>89</v>
      </c>
      <c r="AH46" s="88">
        <f>RANK(AG46,$AG$16:$AG$53)</f>
        <v>11</v>
      </c>
      <c r="AI46" s="89"/>
      <c r="AJ46" s="97"/>
      <c r="AK46" s="69"/>
      <c r="AN46" s="18">
        <f t="shared" si="17"/>
        <v>0</v>
      </c>
      <c r="AO46" s="19">
        <f t="shared" si="3"/>
        <v>2</v>
      </c>
      <c r="AP46" s="18">
        <f t="shared" si="18"/>
        <v>0</v>
      </c>
      <c r="AQ46" s="18">
        <f t="shared" si="4"/>
        <v>0</v>
      </c>
      <c r="AR46" s="21"/>
      <c r="AT46" s="29">
        <f t="shared" si="19"/>
        <v>0</v>
      </c>
      <c r="AU46" s="31">
        <f t="shared" si="5"/>
        <v>15</v>
      </c>
      <c r="AV46" s="31">
        <f t="shared" si="6"/>
        <v>0</v>
      </c>
      <c r="AW46" s="29">
        <f t="shared" si="7"/>
        <v>0</v>
      </c>
      <c r="AX46" s="33"/>
      <c r="AZ46" s="34">
        <f t="shared" si="8"/>
        <v>0</v>
      </c>
      <c r="BA46" s="36">
        <f t="shared" si="9"/>
        <v>0</v>
      </c>
      <c r="BB46" s="36">
        <f t="shared" si="10"/>
        <v>0</v>
      </c>
      <c r="BC46" s="34">
        <f t="shared" si="11"/>
        <v>0</v>
      </c>
      <c r="BD46" s="38"/>
      <c r="BF46" s="39">
        <f t="shared" si="12"/>
        <v>0</v>
      </c>
      <c r="BG46" s="39">
        <f t="shared" si="13"/>
        <v>17</v>
      </c>
      <c r="BH46" s="39">
        <f t="shared" si="14"/>
        <v>0</v>
      </c>
      <c r="BI46" s="39">
        <f t="shared" si="15"/>
        <v>0</v>
      </c>
      <c r="BJ46" s="40"/>
    </row>
    <row r="47" spans="1:62" ht="15.75">
      <c r="A47" s="12">
        <f>A46+1</f>
        <v>22</v>
      </c>
      <c r="B47" s="13" t="s">
        <v>34</v>
      </c>
      <c r="C47" s="6" t="s">
        <v>67</v>
      </c>
      <c r="D47" s="7">
        <v>56</v>
      </c>
      <c r="E47" s="15">
        <v>46</v>
      </c>
      <c r="F47" s="65" t="str">
        <f>IF(C47="Ю19",RANK(AN47,$AN$16:$AN$57),"-")</f>
        <v>-</v>
      </c>
      <c r="G47" s="64">
        <f>IF(C47="Ю14",RANK(AO47,$AO$16:$AO$57),"-")</f>
        <v>3</v>
      </c>
      <c r="H47" s="65" t="str">
        <f>IF(C47="Д19",RANK(AP47,$AP$16:$AP$57),"-")</f>
        <v>-</v>
      </c>
      <c r="I47" s="65" t="str">
        <f>IF(C47="Д14",RANK(AQ47,$AQ$16:$AQ$57),"-")</f>
        <v>-</v>
      </c>
      <c r="J47" s="93"/>
      <c r="K47" s="94" t="e">
        <f>RANK(J47,$E$16:$E$26)</f>
        <v>#N/A</v>
      </c>
      <c r="L47" s="7">
        <v>46</v>
      </c>
      <c r="M47" s="15">
        <v>26</v>
      </c>
      <c r="N47" s="67" t="str">
        <f>IF(C47="Ю19",RANK(AT47,$AT$16:$AT$57),"-")</f>
        <v>-</v>
      </c>
      <c r="O47" s="67">
        <f t="shared" si="16"/>
        <v>5</v>
      </c>
      <c r="P47" s="67" t="str">
        <f>IF(C47="Д19",RANK(AV47,$AV$16:$AV$57),"-")</f>
        <v>-</v>
      </c>
      <c r="Q47" s="65" t="str">
        <f>IF(C47="Д14",RANK(AW47,$AW$16:$AW$57),"-")</f>
        <v>-</v>
      </c>
      <c r="R47" s="93"/>
      <c r="S47" s="104" t="e">
        <f>RANK(R47,$E$16:$E$26)</f>
        <v>#N/A</v>
      </c>
      <c r="T47" s="60"/>
      <c r="U47" s="60"/>
      <c r="V47" s="67"/>
      <c r="W47" s="67"/>
      <c r="X47" s="67"/>
      <c r="Y47" s="65"/>
      <c r="Z47" s="93"/>
      <c r="AA47" s="94" t="e">
        <f>RANK(Z47,$E$16:$E$26)</f>
        <v>#N/A</v>
      </c>
      <c r="AB47" s="47">
        <f>SUM(E47,M47,U47)</f>
        <v>72</v>
      </c>
      <c r="AC47" s="67" t="str">
        <f>IF(C47="Ю19",RANK(BF47,$BF$16:$BF$57),"-")</f>
        <v>-</v>
      </c>
      <c r="AD47" s="67">
        <f>IF(C47="Ю14",RANK(BG47,$BG$16:$BG$57),"-")</f>
        <v>5</v>
      </c>
      <c r="AE47" s="67" t="str">
        <f>IF(C47="Д19",RANK(BH47,$BH$16:$BH$57),"-")</f>
        <v>-</v>
      </c>
      <c r="AF47" s="67" t="str">
        <f>IF(C47="Д14",RANK(BI47,$BI$16:$BI$57),"-")</f>
        <v>-</v>
      </c>
      <c r="AG47" s="93"/>
      <c r="AH47" s="88"/>
      <c r="AI47" s="89"/>
      <c r="AJ47" s="97"/>
      <c r="AK47" s="69"/>
      <c r="AN47" s="18">
        <f t="shared" si="17"/>
        <v>0</v>
      </c>
      <c r="AO47" s="19">
        <f t="shared" si="3"/>
        <v>46</v>
      </c>
      <c r="AP47" s="18">
        <f t="shared" si="18"/>
        <v>0</v>
      </c>
      <c r="AQ47" s="18">
        <f t="shared" si="4"/>
        <v>0</v>
      </c>
      <c r="AR47" s="18"/>
      <c r="AT47" s="29">
        <f t="shared" si="19"/>
        <v>0</v>
      </c>
      <c r="AU47" s="31">
        <f t="shared" si="5"/>
        <v>26</v>
      </c>
      <c r="AV47" s="31">
        <f t="shared" si="6"/>
        <v>0</v>
      </c>
      <c r="AW47" s="29">
        <f t="shared" si="7"/>
        <v>0</v>
      </c>
      <c r="AX47" s="29"/>
      <c r="AZ47" s="34">
        <f t="shared" si="8"/>
        <v>0</v>
      </c>
      <c r="BA47" s="36">
        <f t="shared" si="9"/>
        <v>0</v>
      </c>
      <c r="BB47" s="36">
        <f t="shared" si="10"/>
        <v>0</v>
      </c>
      <c r="BC47" s="34">
        <f t="shared" si="11"/>
        <v>0</v>
      </c>
      <c r="BD47" s="34"/>
      <c r="BF47" s="39">
        <f t="shared" si="12"/>
        <v>0</v>
      </c>
      <c r="BG47" s="39">
        <f t="shared" si="13"/>
        <v>72</v>
      </c>
      <c r="BH47" s="39">
        <f t="shared" si="14"/>
        <v>0</v>
      </c>
      <c r="BI47" s="39">
        <f t="shared" si="15"/>
        <v>0</v>
      </c>
      <c r="BJ47" s="39"/>
    </row>
    <row r="48" spans="1:62" ht="15.75" customHeight="1">
      <c r="A48" s="92" t="s">
        <v>55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69"/>
      <c r="AN48" s="18">
        <f t="shared" si="17"/>
        <v>0</v>
      </c>
      <c r="AO48" s="19">
        <f t="shared" si="3"/>
        <v>0</v>
      </c>
      <c r="AP48" s="18">
        <f t="shared" si="18"/>
        <v>0</v>
      </c>
      <c r="AQ48" s="18">
        <f t="shared" si="4"/>
        <v>0</v>
      </c>
      <c r="AR48" s="18"/>
      <c r="AT48" s="29">
        <f t="shared" si="19"/>
        <v>0</v>
      </c>
      <c r="AU48" s="31">
        <f t="shared" si="5"/>
        <v>0</v>
      </c>
      <c r="AV48" s="31">
        <f t="shared" si="6"/>
        <v>0</v>
      </c>
      <c r="AW48" s="29">
        <f t="shared" si="7"/>
        <v>0</v>
      </c>
      <c r="AX48" s="29"/>
      <c r="AZ48" s="34">
        <f t="shared" si="8"/>
        <v>0</v>
      </c>
      <c r="BA48" s="36">
        <f t="shared" si="9"/>
        <v>0</v>
      </c>
      <c r="BB48" s="36">
        <f t="shared" si="10"/>
        <v>0</v>
      </c>
      <c r="BC48" s="34">
        <f t="shared" si="11"/>
        <v>0</v>
      </c>
      <c r="BD48" s="34"/>
      <c r="BF48" s="39">
        <f t="shared" si="12"/>
        <v>0</v>
      </c>
      <c r="BG48" s="39">
        <f t="shared" si="13"/>
        <v>0</v>
      </c>
      <c r="BH48" s="39">
        <f t="shared" si="14"/>
        <v>0</v>
      </c>
      <c r="BI48" s="39">
        <f t="shared" si="15"/>
        <v>0</v>
      </c>
      <c r="BJ48" s="39"/>
    </row>
    <row r="49" spans="1:62" ht="15.75">
      <c r="A49" s="12">
        <f>A47+1</f>
        <v>23</v>
      </c>
      <c r="B49" s="13" t="s">
        <v>49</v>
      </c>
      <c r="C49" s="6" t="s">
        <v>67</v>
      </c>
      <c r="D49" s="7">
        <v>47</v>
      </c>
      <c r="E49" s="15">
        <v>40</v>
      </c>
      <c r="F49" s="65" t="str">
        <f>IF(C49="Ю19",RANK(AN49,$AN$16:$AN$57),"-")</f>
        <v>-</v>
      </c>
      <c r="G49" s="65">
        <f>IF(C49="Ю14",RANK(AO49,$AO$16:$AO$57),"-")</f>
        <v>5</v>
      </c>
      <c r="H49" s="65" t="str">
        <f>IF(C49="Д19",RANK(AP49,$AP$16:$AP$57),"-")</f>
        <v>-</v>
      </c>
      <c r="I49" s="65" t="str">
        <f>IF(C49="Д14",RANK(AQ49,$AQ$16:$AQ$57),"-")</f>
        <v>-</v>
      </c>
      <c r="J49" s="98">
        <f>SUM(E49:E50)</f>
        <v>52</v>
      </c>
      <c r="K49" s="100">
        <f>RANK(J49,$J$16:$J$53)</f>
        <v>9</v>
      </c>
      <c r="L49" s="7">
        <v>39</v>
      </c>
      <c r="M49" s="15">
        <v>30</v>
      </c>
      <c r="N49" s="67" t="str">
        <f>IF(C49="Ю19",RANK(AT49,$AT$16:$AT$57),"-")</f>
        <v>-</v>
      </c>
      <c r="O49" s="67">
        <f t="shared" si="16"/>
        <v>4</v>
      </c>
      <c r="P49" s="67" t="str">
        <f>IF(C49="Д19",RANK(AV49,$AV$16:$AV$57),"-")</f>
        <v>-</v>
      </c>
      <c r="Q49" s="65" t="str">
        <f>IF(C49="Д14",RANK(AW49,$AW$16:$AW$57),"-")</f>
        <v>-</v>
      </c>
      <c r="R49" s="98">
        <f>SUM(M49:M50)</f>
        <v>41.01</v>
      </c>
      <c r="S49" s="102">
        <f>RANK(R49,$R$16:$R$53)</f>
        <v>10</v>
      </c>
      <c r="T49" s="60">
        <v>22</v>
      </c>
      <c r="U49" s="60">
        <v>20</v>
      </c>
      <c r="V49" s="67" t="str">
        <f>IF(C49="Ю19",RANK(AZ49,$AZ$16:$AZ$57),"-")</f>
        <v>-</v>
      </c>
      <c r="W49" s="59">
        <f>IF(C49="Ю14",RANK(BA49,$BA$16:$BA$57),"-")</f>
        <v>2</v>
      </c>
      <c r="X49" s="67" t="str">
        <f>IF($C49="Д19",RANK(BB49,$BB$16:$BB$57),"-")</f>
        <v>-</v>
      </c>
      <c r="Y49" s="65" t="str">
        <f>IF(C49="Д14",RANK(BC49,$BC$16:$BC$57),"-")</f>
        <v>-</v>
      </c>
      <c r="Z49" s="98">
        <f>SUM(U49:U50)</f>
        <v>20</v>
      </c>
      <c r="AA49" s="100">
        <f>RANK(Z49,$Z$16:$Z$53)</f>
        <v>7</v>
      </c>
      <c r="AB49" s="47">
        <f>SUM(E49,M49,U49)</f>
        <v>90</v>
      </c>
      <c r="AC49" s="15" t="str">
        <f>IF(C49="Ю19",RANK(BF49,$BF$16:$BF$57),"-")</f>
        <v>-</v>
      </c>
      <c r="AD49" s="59">
        <f>IF(C49="Ю14",RANK(BG49,$BG$16:$BG$57),"-")</f>
        <v>3</v>
      </c>
      <c r="AE49" s="15" t="str">
        <f>IF(C49="Д19",RANK(BH49,$BH$16:$BH$57),"-")</f>
        <v>-</v>
      </c>
      <c r="AF49" s="28" t="str">
        <f>IF(C49="Д14",RANK(BI49,$BI$16:$BI$57),"-")</f>
        <v>-</v>
      </c>
      <c r="AG49" s="98">
        <f>SUM(AB49:AB50)</f>
        <v>113.00999999999999</v>
      </c>
      <c r="AH49" s="102">
        <f>RANK(AG49,$AG$16:$AG$53)</f>
        <v>9</v>
      </c>
      <c r="AI49" s="91"/>
      <c r="AJ49" s="90"/>
      <c r="AK49" s="69"/>
      <c r="AN49" s="18">
        <f t="shared" si="17"/>
        <v>0</v>
      </c>
      <c r="AO49" s="19">
        <f t="shared" si="3"/>
        <v>40</v>
      </c>
      <c r="AP49" s="18">
        <f t="shared" si="18"/>
        <v>0</v>
      </c>
      <c r="AQ49" s="18">
        <f t="shared" si="4"/>
        <v>0</v>
      </c>
      <c r="AR49" s="19"/>
      <c r="AT49" s="29">
        <f t="shared" si="19"/>
        <v>0</v>
      </c>
      <c r="AU49" s="31">
        <f t="shared" si="5"/>
        <v>30</v>
      </c>
      <c r="AV49" s="31">
        <f t="shared" si="6"/>
        <v>0</v>
      </c>
      <c r="AW49" s="29">
        <f t="shared" si="7"/>
        <v>0</v>
      </c>
      <c r="AX49" s="30"/>
      <c r="AZ49" s="34">
        <f t="shared" si="8"/>
        <v>0</v>
      </c>
      <c r="BA49" s="36">
        <f t="shared" si="9"/>
        <v>20</v>
      </c>
      <c r="BB49" s="36">
        <f t="shared" si="10"/>
        <v>0</v>
      </c>
      <c r="BC49" s="34">
        <f t="shared" si="11"/>
        <v>0</v>
      </c>
      <c r="BD49" s="35"/>
      <c r="BF49" s="39">
        <f t="shared" si="12"/>
        <v>0</v>
      </c>
      <c r="BG49" s="39">
        <f t="shared" si="13"/>
        <v>90</v>
      </c>
      <c r="BH49" s="39">
        <f t="shared" si="14"/>
        <v>0</v>
      </c>
      <c r="BI49" s="39">
        <f t="shared" si="15"/>
        <v>0</v>
      </c>
      <c r="BJ49" s="40"/>
    </row>
    <row r="50" spans="1:62" ht="15.75">
      <c r="A50" s="12">
        <f>A49+1</f>
        <v>24</v>
      </c>
      <c r="B50" s="13" t="s">
        <v>50</v>
      </c>
      <c r="C50" s="6" t="s">
        <v>67</v>
      </c>
      <c r="D50" s="7">
        <v>20</v>
      </c>
      <c r="E50" s="15">
        <v>12</v>
      </c>
      <c r="F50" s="65" t="str">
        <f>IF(C50="Ю19",RANK(AN50,$AN$16:$AN$57),"-")</f>
        <v>-</v>
      </c>
      <c r="G50" s="65">
        <f>IF(C50="Ю14",RANK(AO50,$AO$16:$AO$57),"-")</f>
        <v>11</v>
      </c>
      <c r="H50" s="65" t="str">
        <f>IF(C50="Д19",RANK(AP50,$AP$16:$AP$57),"-")</f>
        <v>-</v>
      </c>
      <c r="I50" s="65" t="str">
        <f>IF(C50="Д14",RANK(AQ50,$AQ$16:$AQ$57),"-")</f>
        <v>-</v>
      </c>
      <c r="J50" s="99"/>
      <c r="K50" s="101"/>
      <c r="L50" s="7">
        <v>23</v>
      </c>
      <c r="M50" s="47">
        <v>11.01</v>
      </c>
      <c r="N50" s="67" t="str">
        <f>IF(C50="Ю19",RANK(AT50,$AT$16:$AT$57),"-")</f>
        <v>-</v>
      </c>
      <c r="O50" s="67">
        <f t="shared" si="16"/>
        <v>10</v>
      </c>
      <c r="P50" s="67" t="str">
        <f>IF(C50="Д19",RANK(AV50,$AV$16:$AV$57),"-")</f>
        <v>-</v>
      </c>
      <c r="Q50" s="65" t="str">
        <f>IF(C50="Д14",RANK(AW50,$AW$16:$AW$57),"-")</f>
        <v>-</v>
      </c>
      <c r="R50" s="99"/>
      <c r="S50" s="103"/>
      <c r="T50" s="60"/>
      <c r="U50" s="60"/>
      <c r="V50" s="67"/>
      <c r="W50" s="67"/>
      <c r="X50" s="67"/>
      <c r="Y50" s="65"/>
      <c r="Z50" s="99"/>
      <c r="AA50" s="101"/>
      <c r="AB50" s="47">
        <f>SUM(E50,M50,U50)</f>
        <v>23.009999999999998</v>
      </c>
      <c r="AC50" s="15" t="str">
        <f>IF(C50="Ю19",RANK(BF50,$BF$16:$BF$57),"-")</f>
        <v>-</v>
      </c>
      <c r="AD50" s="15">
        <f>IF(C50="Ю14",RANK(BG50,$BG$16:$BG$57),"-")</f>
        <v>11</v>
      </c>
      <c r="AE50" s="15" t="str">
        <f>IF(C50="Д19",RANK(BH50,$BH$16:$BH$57),"-")</f>
        <v>-</v>
      </c>
      <c r="AF50" s="28" t="str">
        <f>IF(C50="Д14",RANK(BI50,$BI$16:$BI$57),"-")</f>
        <v>-</v>
      </c>
      <c r="AG50" s="99"/>
      <c r="AH50" s="103"/>
      <c r="AI50" s="90"/>
      <c r="AJ50" s="90"/>
      <c r="AN50" s="18">
        <f t="shared" si="17"/>
        <v>0</v>
      </c>
      <c r="AO50" s="19">
        <f t="shared" si="3"/>
        <v>12</v>
      </c>
      <c r="AP50" s="18">
        <f t="shared" si="18"/>
        <v>0</v>
      </c>
      <c r="AQ50" s="18">
        <f t="shared" si="4"/>
        <v>0</v>
      </c>
      <c r="AR50" s="18"/>
      <c r="AT50" s="29">
        <f t="shared" si="19"/>
        <v>0</v>
      </c>
      <c r="AU50" s="31">
        <f t="shared" si="5"/>
        <v>11.01</v>
      </c>
      <c r="AV50" s="31">
        <f t="shared" si="6"/>
        <v>0</v>
      </c>
      <c r="AW50" s="29">
        <f t="shared" si="7"/>
        <v>0</v>
      </c>
      <c r="AX50" s="29"/>
      <c r="AZ50" s="34">
        <f t="shared" si="8"/>
        <v>0</v>
      </c>
      <c r="BA50" s="36">
        <f t="shared" si="9"/>
        <v>0</v>
      </c>
      <c r="BB50" s="36">
        <f t="shared" si="10"/>
        <v>0</v>
      </c>
      <c r="BC50" s="34">
        <f t="shared" si="11"/>
        <v>0</v>
      </c>
      <c r="BD50" s="34"/>
      <c r="BF50" s="39">
        <f t="shared" si="12"/>
        <v>0</v>
      </c>
      <c r="BG50" s="39">
        <f t="shared" si="13"/>
        <v>23.009999999999998</v>
      </c>
      <c r="BH50" s="39">
        <f t="shared" si="14"/>
        <v>0</v>
      </c>
      <c r="BI50" s="39">
        <f t="shared" si="15"/>
        <v>0</v>
      </c>
      <c r="BJ50" s="39"/>
    </row>
    <row r="51" spans="1:62" ht="15.75" customHeight="1">
      <c r="A51" s="92" t="s">
        <v>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N51" s="18">
        <f t="shared" si="17"/>
        <v>0</v>
      </c>
      <c r="AO51" s="19">
        <f t="shared" si="3"/>
        <v>0</v>
      </c>
      <c r="AP51" s="18">
        <f t="shared" si="18"/>
        <v>0</v>
      </c>
      <c r="AQ51" s="18">
        <f t="shared" si="4"/>
        <v>0</v>
      </c>
      <c r="AR51" s="18"/>
      <c r="AT51" s="29">
        <f t="shared" si="19"/>
        <v>0</v>
      </c>
      <c r="AU51" s="31">
        <f t="shared" si="5"/>
        <v>0</v>
      </c>
      <c r="AV51" s="31">
        <f t="shared" si="6"/>
        <v>0</v>
      </c>
      <c r="AW51" s="29">
        <f t="shared" si="7"/>
        <v>0</v>
      </c>
      <c r="AX51" s="29"/>
      <c r="AZ51" s="34">
        <f t="shared" si="8"/>
        <v>0</v>
      </c>
      <c r="BA51" s="36">
        <f t="shared" si="9"/>
        <v>0</v>
      </c>
      <c r="BB51" s="36">
        <f t="shared" si="10"/>
        <v>0</v>
      </c>
      <c r="BC51" s="34">
        <f t="shared" si="11"/>
        <v>0</v>
      </c>
      <c r="BD51" s="34"/>
      <c r="BF51" s="39">
        <f t="shared" si="12"/>
        <v>0</v>
      </c>
      <c r="BG51" s="39">
        <f t="shared" si="13"/>
        <v>0</v>
      </c>
      <c r="BH51" s="39">
        <f t="shared" si="14"/>
        <v>0</v>
      </c>
      <c r="BI51" s="39">
        <f t="shared" si="15"/>
        <v>0</v>
      </c>
      <c r="BJ51" s="39"/>
    </row>
    <row r="52" spans="1:62" ht="15.75">
      <c r="A52" s="12">
        <f>A50+1</f>
        <v>25</v>
      </c>
      <c r="B52" s="13" t="s">
        <v>52</v>
      </c>
      <c r="C52" s="6" t="s">
        <v>67</v>
      </c>
      <c r="D52" s="7">
        <v>33</v>
      </c>
      <c r="E52" s="15">
        <v>28</v>
      </c>
      <c r="F52" s="65" t="str">
        <f>IF(C52="Ю19",RANK(AN52,$AN$16:$AN$57),"-")</f>
        <v>-</v>
      </c>
      <c r="G52" s="65">
        <f>IF(C52="Ю14",RANK(AO52,$AO$16:$AO$57),"-")</f>
        <v>6</v>
      </c>
      <c r="H52" s="65" t="str">
        <f>IF(C52="Д19",RANK(AP52,$AP$16:$AP$57),"-")</f>
        <v>-</v>
      </c>
      <c r="I52" s="65" t="str">
        <f>IF(C52="Д14",RANK(AQ52,$AQ$16:$AQ$57),"-")</f>
        <v>-</v>
      </c>
      <c r="J52" s="93">
        <f>SUM(E52:E53)</f>
        <v>28</v>
      </c>
      <c r="K52" s="94">
        <f>RANK(J52,$J$16:$J$53)</f>
        <v>13</v>
      </c>
      <c r="L52" s="7"/>
      <c r="M52" s="15"/>
      <c r="N52" s="67"/>
      <c r="O52" s="67"/>
      <c r="P52" s="67"/>
      <c r="Q52" s="65"/>
      <c r="R52" s="93">
        <f>SUM(M52:M53)</f>
        <v>0</v>
      </c>
      <c r="S52" s="95">
        <f>RANK(R52,$R$16:$R$53)</f>
        <v>13</v>
      </c>
      <c r="T52" s="60"/>
      <c r="U52" s="60"/>
      <c r="V52" s="15"/>
      <c r="W52" s="15"/>
      <c r="X52" s="67"/>
      <c r="Y52" s="65"/>
      <c r="Z52" s="93">
        <f>SUM(U52:U53)</f>
        <v>0</v>
      </c>
      <c r="AA52" s="94">
        <f>RANK(Z52,$Z$16:$Z$53)</f>
        <v>9</v>
      </c>
      <c r="AB52" s="47">
        <f>SUM(E52,M52,U52)</f>
        <v>28</v>
      </c>
      <c r="AC52" s="67" t="str">
        <f>IF(C52="Ю19",RANK(BF52,$BF$16:$BF$57),"-")</f>
        <v>-</v>
      </c>
      <c r="AD52" s="67">
        <f>IF(C52="Ю14",RANK(BG52,$BG$16:$BG$57),"-")</f>
        <v>9</v>
      </c>
      <c r="AE52" s="67" t="str">
        <f>IF(C52="Д19",RANK(BH52,$BH$16:$BH$57),"-")</f>
        <v>-</v>
      </c>
      <c r="AF52" s="67" t="str">
        <f>IF(C52="Д14",RANK(BI52,$BI$16:$BI$57),"-")</f>
        <v>-</v>
      </c>
      <c r="AG52" s="93">
        <f>SUM(AB52:AB53)</f>
        <v>28</v>
      </c>
      <c r="AH52" s="88">
        <f>RANK(AG52,$AG$16:$AG$53)</f>
        <v>13</v>
      </c>
      <c r="AI52" s="89"/>
      <c r="AJ52" s="90"/>
      <c r="AN52" s="18">
        <f t="shared" si="17"/>
        <v>0</v>
      </c>
      <c r="AO52" s="19">
        <f t="shared" si="3"/>
        <v>28</v>
      </c>
      <c r="AP52" s="18">
        <f t="shared" si="18"/>
        <v>0</v>
      </c>
      <c r="AQ52" s="18">
        <f t="shared" si="4"/>
        <v>0</v>
      </c>
      <c r="AR52" s="18"/>
      <c r="AT52" s="29">
        <f t="shared" si="19"/>
        <v>0</v>
      </c>
      <c r="AU52" s="31">
        <f t="shared" si="5"/>
        <v>0</v>
      </c>
      <c r="AV52" s="31">
        <f t="shared" si="6"/>
        <v>0</v>
      </c>
      <c r="AW52" s="29">
        <f t="shared" si="7"/>
        <v>0</v>
      </c>
      <c r="AX52" s="29"/>
      <c r="AZ52" s="34">
        <f t="shared" si="8"/>
        <v>0</v>
      </c>
      <c r="BA52" s="36">
        <f t="shared" si="9"/>
        <v>0</v>
      </c>
      <c r="BB52" s="36">
        <f t="shared" si="10"/>
        <v>0</v>
      </c>
      <c r="BC52" s="34">
        <f t="shared" si="11"/>
        <v>0</v>
      </c>
      <c r="BD52" s="34"/>
      <c r="BF52" s="39">
        <f t="shared" si="12"/>
        <v>0</v>
      </c>
      <c r="BG52" s="39">
        <f t="shared" si="13"/>
        <v>28</v>
      </c>
      <c r="BH52" s="39">
        <f t="shared" si="14"/>
        <v>0</v>
      </c>
      <c r="BI52" s="39">
        <f t="shared" si="15"/>
        <v>0</v>
      </c>
      <c r="BJ52" s="39"/>
    </row>
    <row r="53" spans="1:62" ht="15.75">
      <c r="A53" s="12"/>
      <c r="B53" s="13"/>
      <c r="C53" s="6"/>
      <c r="D53" s="7"/>
      <c r="E53" s="15"/>
      <c r="F53" s="65"/>
      <c r="G53" s="65"/>
      <c r="H53" s="65"/>
      <c r="I53" s="65"/>
      <c r="J53" s="93"/>
      <c r="K53" s="94" t="e">
        <f>RANK(J53,$E$16:$E$26)</f>
        <v>#N/A</v>
      </c>
      <c r="L53" s="7"/>
      <c r="M53" s="15"/>
      <c r="N53" s="67"/>
      <c r="O53" s="67"/>
      <c r="P53" s="67"/>
      <c r="Q53" s="65"/>
      <c r="R53" s="93"/>
      <c r="S53" s="96" t="e">
        <f>RANK(R53,$E$16:$E$26)</f>
        <v>#N/A</v>
      </c>
      <c r="T53" s="60"/>
      <c r="U53" s="61"/>
      <c r="V53" s="15"/>
      <c r="W53" s="15"/>
      <c r="X53" s="67"/>
      <c r="Y53" s="65"/>
      <c r="Z53" s="93"/>
      <c r="AA53" s="94" t="e">
        <f>RANK(Z53,$E$16:$E$26)</f>
        <v>#N/A</v>
      </c>
      <c r="AB53" s="47">
        <f>SUM(E53,M53,U53)</f>
        <v>0</v>
      </c>
      <c r="AC53" s="67" t="str">
        <f>IF(C53="Ю19",RANK(BF53,$BF$16:$BF$57),"-")</f>
        <v>-</v>
      </c>
      <c r="AD53" s="67" t="str">
        <f>IF(C53="Ю14",RANK(BG53,$BG$16:$BG$57),"-")</f>
        <v>-</v>
      </c>
      <c r="AE53" s="67" t="str">
        <f>IF(C53="Д19",RANK(BH53,$BH$16:$BH$57),"-")</f>
        <v>-</v>
      </c>
      <c r="AF53" s="67" t="str">
        <f>IF(C53="Д14",RANK(BI53,$BI$16:$BI$57),"-")</f>
        <v>-</v>
      </c>
      <c r="AG53" s="93"/>
      <c r="AH53" s="88"/>
      <c r="AI53" s="89"/>
      <c r="AJ53" s="90"/>
      <c r="AN53" s="18">
        <f t="shared" si="17"/>
        <v>0</v>
      </c>
      <c r="AO53" s="19">
        <f t="shared" si="3"/>
        <v>0</v>
      </c>
      <c r="AP53" s="18">
        <f t="shared" si="18"/>
        <v>0</v>
      </c>
      <c r="AQ53" s="18">
        <f t="shared" si="4"/>
        <v>0</v>
      </c>
      <c r="AR53" s="18"/>
      <c r="AT53" s="29">
        <f t="shared" si="19"/>
        <v>0</v>
      </c>
      <c r="AU53" s="31">
        <f t="shared" si="5"/>
        <v>0</v>
      </c>
      <c r="AV53" s="31">
        <f t="shared" si="6"/>
        <v>0</v>
      </c>
      <c r="AW53" s="29">
        <f t="shared" si="7"/>
        <v>0</v>
      </c>
      <c r="AX53" s="29"/>
      <c r="AZ53" s="34">
        <f t="shared" si="8"/>
        <v>0</v>
      </c>
      <c r="BA53" s="36">
        <f t="shared" si="9"/>
        <v>0</v>
      </c>
      <c r="BB53" s="36">
        <f t="shared" si="10"/>
        <v>0</v>
      </c>
      <c r="BC53" s="34">
        <f t="shared" si="11"/>
        <v>0</v>
      </c>
      <c r="BD53" s="34"/>
      <c r="BF53" s="39">
        <f t="shared" si="12"/>
        <v>0</v>
      </c>
      <c r="BG53" s="39">
        <f t="shared" si="13"/>
        <v>0</v>
      </c>
      <c r="BH53" s="39">
        <f t="shared" si="14"/>
        <v>0</v>
      </c>
      <c r="BI53" s="39">
        <f t="shared" si="15"/>
        <v>0</v>
      </c>
      <c r="BJ53" s="39"/>
    </row>
    <row r="54" spans="1:62" ht="12.75">
      <c r="A54" s="125" t="s">
        <v>27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23"/>
      <c r="AL54" s="23"/>
      <c r="AM54" s="23"/>
      <c r="AN54" s="18">
        <f t="shared" si="0"/>
        <v>0</v>
      </c>
      <c r="AO54" s="19">
        <f t="shared" si="3"/>
        <v>0</v>
      </c>
      <c r="AP54" s="18">
        <f t="shared" si="18"/>
        <v>0</v>
      </c>
      <c r="AQ54" s="55">
        <f t="shared" si="4"/>
        <v>0</v>
      </c>
      <c r="AR54" s="55"/>
      <c r="AT54" s="56">
        <f t="shared" si="2"/>
        <v>0</v>
      </c>
      <c r="AU54" s="56">
        <f t="shared" si="5"/>
        <v>0</v>
      </c>
      <c r="AV54" s="56">
        <f t="shared" si="6"/>
        <v>0</v>
      </c>
      <c r="AW54" s="56">
        <f t="shared" si="7"/>
        <v>0</v>
      </c>
      <c r="AX54" s="56"/>
      <c r="AZ54" s="57">
        <f t="shared" si="8"/>
        <v>0</v>
      </c>
      <c r="BA54" s="57">
        <f t="shared" si="9"/>
        <v>0</v>
      </c>
      <c r="BB54" s="57">
        <f t="shared" si="10"/>
        <v>0</v>
      </c>
      <c r="BC54" s="57">
        <f t="shared" si="11"/>
        <v>0</v>
      </c>
      <c r="BD54" s="57"/>
      <c r="BF54" s="58">
        <f t="shared" si="12"/>
        <v>0</v>
      </c>
      <c r="BG54" s="58">
        <f t="shared" si="13"/>
        <v>0</v>
      </c>
      <c r="BH54" s="58">
        <f t="shared" si="14"/>
        <v>0</v>
      </c>
      <c r="BI54" s="58">
        <f t="shared" si="15"/>
        <v>0</v>
      </c>
      <c r="BJ54" s="58"/>
    </row>
    <row r="55" spans="1:62" ht="22.5" customHeight="1">
      <c r="A55" s="12">
        <v>26</v>
      </c>
      <c r="B55" s="54" t="s">
        <v>42</v>
      </c>
      <c r="C55" s="6" t="s">
        <v>67</v>
      </c>
      <c r="D55" s="9">
        <v>37</v>
      </c>
      <c r="E55" s="47">
        <v>26</v>
      </c>
      <c r="F55" s="65" t="str">
        <f>IF(C55="Ю19",RANK(AN55,$AN$16:$AN$57),"-")</f>
        <v>-</v>
      </c>
      <c r="G55" s="65">
        <f>IF(C55="Ю14",RANK(AO55,$AO$16:$AO$57),"-")</f>
        <v>7</v>
      </c>
      <c r="H55" s="65" t="str">
        <f>IF(C55="Д19",RANK(AP55,$AP$16:$AP$57),"-")</f>
        <v>-</v>
      </c>
      <c r="I55" s="65" t="str">
        <f>IF(C55="Д14",RANK(AQ55,$AQ$16:$AQ$57),"-")</f>
        <v>-</v>
      </c>
      <c r="J55" s="8"/>
      <c r="K55" s="8"/>
      <c r="L55" s="9">
        <v>28</v>
      </c>
      <c r="M55" s="15">
        <v>18</v>
      </c>
      <c r="N55" s="67" t="str">
        <f>IF(C55="Ю19",RANK(AT55,$AT$16:$AT$57),"-")</f>
        <v>-</v>
      </c>
      <c r="O55" s="67">
        <f t="shared" si="16"/>
        <v>7</v>
      </c>
      <c r="P55" s="67" t="str">
        <f>IF(C55="Д19",RANK(AV55,$AV$16:$AV$57),"-")</f>
        <v>-</v>
      </c>
      <c r="Q55" s="65" t="str">
        <f>IF(C55="Д14",RANK(AW55,$AW$16:$AW$57),"-")</f>
        <v>-</v>
      </c>
      <c r="R55" s="8"/>
      <c r="S55" s="8"/>
      <c r="T55" s="7"/>
      <c r="U55" s="15"/>
      <c r="V55" s="67"/>
      <c r="W55" s="67"/>
      <c r="X55" s="67"/>
      <c r="Y55" s="65"/>
      <c r="Z55" s="8"/>
      <c r="AA55" s="8"/>
      <c r="AB55" s="47">
        <f>SUM(E55,M55,U55)</f>
        <v>44</v>
      </c>
      <c r="AC55" s="67" t="str">
        <f>IF(C55="Ю19",RANK(BF55,$BF$16:$BF$57),"-")</f>
        <v>-</v>
      </c>
      <c r="AD55" s="67">
        <f>IF(C55="Ю14",RANK(BG55,$BG$16:$BG$57),"-")</f>
        <v>6</v>
      </c>
      <c r="AE55" s="67" t="str">
        <f>IF(C55="Д19",RANK(BH55,$BH$16:$BH$57),"-")</f>
        <v>-</v>
      </c>
      <c r="AF55" s="67" t="str">
        <f>IF(C55="Д14",RANK(BI55,$BI$16:$BI$57),"-")</f>
        <v>-</v>
      </c>
      <c r="AG55" s="85" t="s">
        <v>43</v>
      </c>
      <c r="AH55" s="86"/>
      <c r="AI55" s="86"/>
      <c r="AJ55" s="87"/>
      <c r="AK55" s="23"/>
      <c r="AL55" s="23"/>
      <c r="AM55" s="23"/>
      <c r="AN55" s="18">
        <f t="shared" si="0"/>
        <v>0</v>
      </c>
      <c r="AO55" s="20">
        <f t="shared" si="3"/>
        <v>26</v>
      </c>
      <c r="AP55" s="18">
        <f t="shared" si="18"/>
        <v>0</v>
      </c>
      <c r="AQ55" s="18">
        <f t="shared" si="4"/>
        <v>0</v>
      </c>
      <c r="AR55" s="55"/>
      <c r="AT55" s="56">
        <f t="shared" si="2"/>
        <v>0</v>
      </c>
      <c r="AU55" s="56">
        <f t="shared" si="5"/>
        <v>18</v>
      </c>
      <c r="AV55" s="56">
        <f t="shared" si="6"/>
        <v>0</v>
      </c>
      <c r="AW55" s="56">
        <f t="shared" si="7"/>
        <v>0</v>
      </c>
      <c r="AX55" s="56"/>
      <c r="AZ55" s="57">
        <f t="shared" si="8"/>
        <v>0</v>
      </c>
      <c r="BA55" s="57">
        <f t="shared" si="9"/>
        <v>0</v>
      </c>
      <c r="BB55" s="57">
        <f t="shared" si="10"/>
        <v>0</v>
      </c>
      <c r="BC55" s="57">
        <f t="shared" si="11"/>
        <v>0</v>
      </c>
      <c r="BD55" s="57"/>
      <c r="BF55" s="58">
        <f t="shared" si="12"/>
        <v>0</v>
      </c>
      <c r="BG55" s="58">
        <f t="shared" si="13"/>
        <v>44</v>
      </c>
      <c r="BH55" s="58">
        <f t="shared" si="14"/>
        <v>0</v>
      </c>
      <c r="BI55" s="58">
        <f t="shared" si="15"/>
        <v>0</v>
      </c>
      <c r="BJ55" s="58"/>
    </row>
    <row r="56" spans="1:62" ht="21.75" customHeight="1">
      <c r="A56" s="12">
        <v>27</v>
      </c>
      <c r="B56" s="54" t="s">
        <v>53</v>
      </c>
      <c r="C56" s="6" t="s">
        <v>21</v>
      </c>
      <c r="D56" s="9">
        <v>34</v>
      </c>
      <c r="E56" s="47">
        <v>17</v>
      </c>
      <c r="F56" s="65" t="str">
        <f>IF(C56="Ю19",RANK(AN56,$AN$16:$AN$57),"-")</f>
        <v>-</v>
      </c>
      <c r="G56" s="65" t="str">
        <f>IF(C56="Ю14",RANK(AO56,$AO$16:$AO$57),"-")</f>
        <v>-</v>
      </c>
      <c r="H56" s="65">
        <f>IF(C56="Д19",RANK(AP56,$AP$16:$AP$57),"-")</f>
        <v>7</v>
      </c>
      <c r="I56" s="65" t="str">
        <f>IF(C56="Д14",RANK(AQ56,$AQ$16:$AQ$57),"-")</f>
        <v>-</v>
      </c>
      <c r="J56" s="8"/>
      <c r="K56" s="8"/>
      <c r="L56" s="9">
        <v>26</v>
      </c>
      <c r="M56" s="15">
        <v>8</v>
      </c>
      <c r="N56" s="67" t="str">
        <f>IF(C56="Ю19",RANK(AT56,$AT$16:$AT$57),"-")</f>
        <v>-</v>
      </c>
      <c r="O56" s="67" t="str">
        <f t="shared" si="16"/>
        <v>-</v>
      </c>
      <c r="P56" s="67">
        <f>IF(C56="Д19",RANK(AV56,$AV$16:$AV$57),"-")</f>
        <v>7</v>
      </c>
      <c r="Q56" s="65" t="str">
        <f>IF(C56="Д14",RANK(AW56,$AW$16:$AW$57),"-")</f>
        <v>-</v>
      </c>
      <c r="R56" s="8"/>
      <c r="S56" s="8"/>
      <c r="T56" s="7"/>
      <c r="U56" s="15"/>
      <c r="V56" s="67"/>
      <c r="W56" s="67"/>
      <c r="X56" s="67"/>
      <c r="Y56" s="65"/>
      <c r="Z56" s="8"/>
      <c r="AA56" s="8"/>
      <c r="AB56" s="47">
        <f>SUM(E56,M56,U56)</f>
        <v>25</v>
      </c>
      <c r="AC56" s="67" t="str">
        <f>IF(C56="Ю19",RANK(BF56,$BF$16:$BF$57),"-")</f>
        <v>-</v>
      </c>
      <c r="AD56" s="67" t="str">
        <f>IF(C56="Ю14",RANK(BG56,$BG$16:$BG$57),"-")</f>
        <v>-</v>
      </c>
      <c r="AE56" s="67">
        <f>IF(C56="Д19",RANK(BH56,$BH$16:$BH$57),"-")</f>
        <v>7</v>
      </c>
      <c r="AF56" s="67" t="str">
        <f>IF(C56="Д14",RANK(BI56,$BI$16:$BI$57),"-")</f>
        <v>-</v>
      </c>
      <c r="AG56" s="85" t="s">
        <v>63</v>
      </c>
      <c r="AH56" s="86"/>
      <c r="AI56" s="86"/>
      <c r="AJ56" s="87"/>
      <c r="AK56" s="23"/>
      <c r="AL56" s="23"/>
      <c r="AM56" s="23"/>
      <c r="AN56" s="18">
        <f t="shared" si="0"/>
        <v>0</v>
      </c>
      <c r="AO56" s="20">
        <f t="shared" si="3"/>
        <v>0</v>
      </c>
      <c r="AP56" s="18">
        <f t="shared" si="18"/>
        <v>17</v>
      </c>
      <c r="AQ56" s="18">
        <f t="shared" si="4"/>
        <v>0</v>
      </c>
      <c r="AR56" s="55"/>
      <c r="AT56" s="56">
        <f t="shared" si="2"/>
        <v>0</v>
      </c>
      <c r="AU56" s="56">
        <f t="shared" si="5"/>
        <v>0</v>
      </c>
      <c r="AV56" s="56">
        <f t="shared" si="6"/>
        <v>8</v>
      </c>
      <c r="AW56" s="56">
        <f t="shared" si="7"/>
        <v>0</v>
      </c>
      <c r="AX56" s="56"/>
      <c r="AZ56" s="57">
        <f t="shared" si="8"/>
        <v>0</v>
      </c>
      <c r="BA56" s="57">
        <f t="shared" si="9"/>
        <v>0</v>
      </c>
      <c r="BB56" s="57">
        <f t="shared" si="10"/>
        <v>0</v>
      </c>
      <c r="BC56" s="57">
        <f t="shared" si="11"/>
        <v>0</v>
      </c>
      <c r="BD56" s="57"/>
      <c r="BF56" s="58">
        <f t="shared" si="12"/>
        <v>0</v>
      </c>
      <c r="BG56" s="58">
        <f t="shared" si="13"/>
        <v>0</v>
      </c>
      <c r="BH56" s="58">
        <f t="shared" si="14"/>
        <v>25</v>
      </c>
      <c r="BI56" s="58">
        <f t="shared" si="15"/>
        <v>0</v>
      </c>
      <c r="BJ56" s="58"/>
    </row>
    <row r="57" spans="1:62" ht="22.5" customHeight="1">
      <c r="A57" s="12">
        <v>28</v>
      </c>
      <c r="B57" s="54" t="s">
        <v>54</v>
      </c>
      <c r="C57" s="6" t="s">
        <v>66</v>
      </c>
      <c r="D57" s="7">
        <v>36</v>
      </c>
      <c r="E57" s="47">
        <v>20</v>
      </c>
      <c r="F57" s="65" t="str">
        <f>IF(C57="Ю19",RANK(AN57,$AN$16:$AN$57),"-")</f>
        <v>-</v>
      </c>
      <c r="G57" s="65" t="str">
        <f>IF(C57="Ю14",RANK(AO57,$AO$16:$AO$57),"-")</f>
        <v>-</v>
      </c>
      <c r="H57" s="65" t="str">
        <f>IF(C57="Д19",RANK(AP57,$AP$16:$AP$57),"-")</f>
        <v>-</v>
      </c>
      <c r="I57" s="65">
        <f>IF(C57="Д14",RANK(AQ57,$AQ$16:$AQ$57),"-")</f>
        <v>4</v>
      </c>
      <c r="J57" s="8"/>
      <c r="K57" s="8"/>
      <c r="L57" s="7">
        <v>26</v>
      </c>
      <c r="M57" s="15">
        <v>14</v>
      </c>
      <c r="N57" s="67" t="str">
        <f>IF(C57="Ю19",RANK(AT57,$AT$16:$AT$57),"-")</f>
        <v>-</v>
      </c>
      <c r="O57" s="67" t="str">
        <f t="shared" si="16"/>
        <v>-</v>
      </c>
      <c r="P57" s="67" t="str">
        <f>IF(C57="Д19",RANK(AV57,$AV$16:$AV$57),"-")</f>
        <v>-</v>
      </c>
      <c r="Q57" s="65">
        <f>IF(C57="Д14",RANK(AW57,$AW$16:$AW$57),"-")</f>
        <v>3</v>
      </c>
      <c r="R57" s="8"/>
      <c r="S57" s="8"/>
      <c r="T57" s="7"/>
      <c r="U57" s="15"/>
      <c r="V57" s="67"/>
      <c r="W57" s="67"/>
      <c r="X57" s="67"/>
      <c r="Y57" s="64"/>
      <c r="Z57" s="8"/>
      <c r="AA57" s="8"/>
      <c r="AB57" s="47">
        <f>SUM(E57,M57,U57)</f>
        <v>34</v>
      </c>
      <c r="AC57" s="67" t="str">
        <f>IF(C57="Ю19",RANK(BF57,$BF$16:$BF$57),"-")</f>
        <v>-</v>
      </c>
      <c r="AD57" s="67" t="str">
        <f>IF(C57="Ю14",RANK(BG57,$BG$16:$BG$57),"-")</f>
        <v>-</v>
      </c>
      <c r="AE57" s="67" t="str">
        <f>IF(C57="Д19",RANK(BH57,$BH$16:$BH$57),"-")</f>
        <v>-</v>
      </c>
      <c r="AF57" s="67">
        <f>IF(C57="Д14",RANK(BI57,$BI$16:$BI$57),"-")</f>
        <v>4</v>
      </c>
      <c r="AG57" s="106" t="s">
        <v>61</v>
      </c>
      <c r="AH57" s="79"/>
      <c r="AI57" s="79"/>
      <c r="AJ57" s="80"/>
      <c r="AK57" s="23"/>
      <c r="AL57" s="23"/>
      <c r="AM57" s="23"/>
      <c r="AN57" s="18">
        <f t="shared" si="0"/>
        <v>0</v>
      </c>
      <c r="AO57" s="20">
        <f t="shared" si="3"/>
        <v>0</v>
      </c>
      <c r="AP57" s="18">
        <f t="shared" si="18"/>
        <v>0</v>
      </c>
      <c r="AQ57" s="18">
        <f t="shared" si="4"/>
        <v>20</v>
      </c>
      <c r="AR57" s="55"/>
      <c r="AT57" s="56">
        <f t="shared" si="2"/>
        <v>0</v>
      </c>
      <c r="AU57" s="56">
        <f t="shared" si="5"/>
        <v>0</v>
      </c>
      <c r="AV57" s="56">
        <f t="shared" si="6"/>
        <v>0</v>
      </c>
      <c r="AW57" s="56">
        <f t="shared" si="7"/>
        <v>14</v>
      </c>
      <c r="AX57" s="56"/>
      <c r="AZ57" s="57">
        <f t="shared" si="8"/>
        <v>0</v>
      </c>
      <c r="BA57" s="57">
        <f t="shared" si="9"/>
        <v>0</v>
      </c>
      <c r="BB57" s="57">
        <f t="shared" si="10"/>
        <v>0</v>
      </c>
      <c r="BC57" s="57">
        <f t="shared" si="11"/>
        <v>0</v>
      </c>
      <c r="BD57" s="57"/>
      <c r="BF57" s="58">
        <f t="shared" si="12"/>
        <v>0</v>
      </c>
      <c r="BG57" s="58">
        <f t="shared" si="13"/>
        <v>0</v>
      </c>
      <c r="BH57" s="58">
        <f t="shared" si="14"/>
        <v>0</v>
      </c>
      <c r="BI57" s="58">
        <f t="shared" si="15"/>
        <v>34</v>
      </c>
      <c r="BJ57" s="58"/>
    </row>
    <row r="58" spans="28:42" ht="12.75">
      <c r="AB58" s="23"/>
      <c r="AC58" s="23"/>
      <c r="AD58" s="23"/>
      <c r="AE58" s="23"/>
      <c r="AF58" s="24"/>
      <c r="AG58" s="23"/>
      <c r="AH58" s="23"/>
      <c r="AI58" s="25"/>
      <c r="AJ58" s="27"/>
      <c r="AK58" s="23"/>
      <c r="AL58" s="23"/>
      <c r="AM58" s="23"/>
      <c r="AN58" s="23"/>
      <c r="AO58" s="25"/>
      <c r="AP58" s="27"/>
    </row>
    <row r="59" spans="7:42" ht="15">
      <c r="G59" s="44"/>
      <c r="H59" s="44"/>
      <c r="I59" s="44"/>
      <c r="J59" s="44"/>
      <c r="K59" s="44"/>
      <c r="L59" s="42"/>
      <c r="M59" s="43"/>
      <c r="N59" s="43"/>
      <c r="O59" s="43"/>
      <c r="X59" s="83" t="s">
        <v>9</v>
      </c>
      <c r="Y59" s="83"/>
      <c r="Z59" s="83"/>
      <c r="AA59" s="83"/>
      <c r="AB59" s="23"/>
      <c r="AC59" s="23"/>
      <c r="AD59" s="23"/>
      <c r="AE59" s="23"/>
      <c r="AF59" s="83" t="s">
        <v>71</v>
      </c>
      <c r="AG59" s="83"/>
      <c r="AH59" s="83"/>
      <c r="AI59" s="83"/>
      <c r="AJ59" s="83"/>
      <c r="AK59" s="76"/>
      <c r="AL59" s="76"/>
      <c r="AM59" s="23"/>
      <c r="AN59" s="23"/>
      <c r="AO59" s="25"/>
      <c r="AP59" s="27"/>
    </row>
    <row r="60" spans="28:42" ht="12.75">
      <c r="AB60" s="23"/>
      <c r="AC60" s="23"/>
      <c r="AD60" s="23"/>
      <c r="AE60" s="23"/>
      <c r="AF60" s="24"/>
      <c r="AG60" s="23"/>
      <c r="AH60" s="23"/>
      <c r="AI60" s="25"/>
      <c r="AJ60" s="27"/>
      <c r="AK60" s="23"/>
      <c r="AL60" s="23"/>
      <c r="AM60" s="23"/>
      <c r="AN60" s="23"/>
      <c r="AO60" s="25"/>
      <c r="AP60" s="27"/>
    </row>
    <row r="61" spans="28:42" ht="12.75">
      <c r="AB61" s="23"/>
      <c r="AC61" s="23"/>
      <c r="AD61" s="23"/>
      <c r="AE61" s="23"/>
      <c r="AF61" s="24"/>
      <c r="AG61" s="23"/>
      <c r="AH61" s="23"/>
      <c r="AI61" s="25"/>
      <c r="AJ61" s="27"/>
      <c r="AK61" s="23"/>
      <c r="AL61" s="23"/>
      <c r="AM61" s="23"/>
      <c r="AN61" s="23"/>
      <c r="AO61" s="25"/>
      <c r="AP61" s="27"/>
    </row>
    <row r="62" spans="28:42" ht="12.75">
      <c r="AB62" s="23"/>
      <c r="AC62" s="23"/>
      <c r="AD62" s="23"/>
      <c r="AE62" s="23"/>
      <c r="AF62" s="24"/>
      <c r="AG62" s="23"/>
      <c r="AH62" s="23"/>
      <c r="AI62" s="24"/>
      <c r="AJ62" s="27"/>
      <c r="AK62" s="23"/>
      <c r="AL62" s="23"/>
      <c r="AM62" s="23"/>
      <c r="AN62" s="23"/>
      <c r="AO62" s="24"/>
      <c r="AP62" s="27"/>
    </row>
    <row r="63" spans="28:42" ht="12.75">
      <c r="AB63" s="23"/>
      <c r="AC63" s="23"/>
      <c r="AD63" s="23"/>
      <c r="AE63" s="23"/>
      <c r="AF63" s="24"/>
      <c r="AG63" s="23"/>
      <c r="AH63" s="23"/>
      <c r="AI63" s="24"/>
      <c r="AJ63" s="27"/>
      <c r="AK63" s="23"/>
      <c r="AL63" s="23"/>
      <c r="AM63" s="23"/>
      <c r="AN63" s="23"/>
      <c r="AO63" s="24"/>
      <c r="AP63" s="27"/>
    </row>
    <row r="64" spans="28:42" ht="12.75">
      <c r="AB64" s="23"/>
      <c r="AC64" s="23"/>
      <c r="AD64" s="23"/>
      <c r="AE64" s="23"/>
      <c r="AF64" s="24"/>
      <c r="AG64" s="23"/>
      <c r="AH64" s="23"/>
      <c r="AI64" s="26"/>
      <c r="AJ64" s="27"/>
      <c r="AK64" s="23"/>
      <c r="AL64" s="23"/>
      <c r="AM64" s="23"/>
      <c r="AN64" s="23"/>
      <c r="AO64" s="26"/>
      <c r="AP64" s="27"/>
    </row>
    <row r="65" spans="28:42" ht="12.75">
      <c r="AB65" s="23"/>
      <c r="AC65" s="23"/>
      <c r="AD65" s="23"/>
      <c r="AE65" s="23"/>
      <c r="AF65" s="24"/>
      <c r="AG65" s="23"/>
      <c r="AH65" s="23"/>
      <c r="AI65" s="23"/>
      <c r="AJ65" s="27"/>
      <c r="AK65" s="23"/>
      <c r="AL65" s="23"/>
      <c r="AM65" s="23"/>
      <c r="AN65" s="23"/>
      <c r="AO65" s="23"/>
      <c r="AP65" s="27"/>
    </row>
    <row r="66" spans="28:42" ht="12.75">
      <c r="AB66" s="23"/>
      <c r="AC66" s="23"/>
      <c r="AD66" s="23"/>
      <c r="AE66" s="23"/>
      <c r="AF66" s="24"/>
      <c r="AG66" s="23"/>
      <c r="AH66" s="23"/>
      <c r="AI66" s="23"/>
      <c r="AJ66" s="27"/>
      <c r="AK66" s="23"/>
      <c r="AL66" s="23"/>
      <c r="AM66" s="23"/>
      <c r="AN66" s="23"/>
      <c r="AO66" s="23"/>
      <c r="AP66" s="27"/>
    </row>
    <row r="67" spans="28:42" ht="12.75">
      <c r="AB67" s="23"/>
      <c r="AC67" s="23"/>
      <c r="AD67" s="23"/>
      <c r="AE67" s="23"/>
      <c r="AF67" s="24"/>
      <c r="AG67" s="23"/>
      <c r="AH67" s="23"/>
      <c r="AI67" s="23"/>
      <c r="AJ67" s="27"/>
      <c r="AK67" s="23"/>
      <c r="AL67" s="23"/>
      <c r="AM67" s="23"/>
      <c r="AN67" s="23"/>
      <c r="AO67" s="23"/>
      <c r="AP67" s="27"/>
    </row>
    <row r="68" spans="28:42" ht="12.75">
      <c r="AB68" s="23"/>
      <c r="AC68" s="23"/>
      <c r="AD68" s="23"/>
      <c r="AE68" s="23"/>
      <c r="AF68" s="24"/>
      <c r="AG68" s="23"/>
      <c r="AH68" s="23"/>
      <c r="AI68" s="23"/>
      <c r="AJ68" s="27"/>
      <c r="AK68" s="23"/>
      <c r="AL68" s="23"/>
      <c r="AM68" s="23"/>
      <c r="AN68" s="23"/>
      <c r="AO68" s="23"/>
      <c r="AP68" s="27"/>
    </row>
    <row r="69" spans="28:42" ht="12.75">
      <c r="AB69" s="23"/>
      <c r="AC69" s="23"/>
      <c r="AD69" s="23"/>
      <c r="AE69" s="23"/>
      <c r="AF69" s="24"/>
      <c r="AG69" s="23"/>
      <c r="AH69" s="23"/>
      <c r="AI69" s="23"/>
      <c r="AJ69" s="27"/>
      <c r="AK69" s="23"/>
      <c r="AL69" s="23"/>
      <c r="AM69" s="23"/>
      <c r="AN69" s="23"/>
      <c r="AO69" s="23"/>
      <c r="AP69" s="27"/>
    </row>
    <row r="70" spans="28:42" ht="12.75">
      <c r="AB70" s="23"/>
      <c r="AC70" s="23"/>
      <c r="AD70" s="23"/>
      <c r="AE70" s="23"/>
      <c r="AF70" s="24"/>
      <c r="AG70" s="23"/>
      <c r="AH70" s="23"/>
      <c r="AI70" s="23"/>
      <c r="AJ70" s="27"/>
      <c r="AK70" s="23"/>
      <c r="AL70" s="23"/>
      <c r="AM70" s="23"/>
      <c r="AN70" s="23"/>
      <c r="AO70" s="23"/>
      <c r="AP70" s="27"/>
    </row>
    <row r="71" spans="28:42" ht="12.75">
      <c r="AB71" s="23"/>
      <c r="AC71" s="23"/>
      <c r="AD71" s="23"/>
      <c r="AE71" s="23"/>
      <c r="AF71" s="24"/>
      <c r="AG71" s="23"/>
      <c r="AH71" s="23"/>
      <c r="AI71" s="23"/>
      <c r="AJ71" s="27"/>
      <c r="AK71" s="23"/>
      <c r="AL71" s="23"/>
      <c r="AM71" s="23"/>
      <c r="AN71" s="23"/>
      <c r="AO71" s="23"/>
      <c r="AP71" s="27"/>
    </row>
    <row r="72" spans="28:42" ht="12.75">
      <c r="AB72" s="23"/>
      <c r="AC72" s="23"/>
      <c r="AD72" s="23"/>
      <c r="AE72" s="23"/>
      <c r="AF72" s="24"/>
      <c r="AG72" s="23"/>
      <c r="AH72" s="23"/>
      <c r="AI72" s="23"/>
      <c r="AJ72" s="27"/>
      <c r="AK72" s="23"/>
      <c r="AL72" s="23"/>
      <c r="AM72" s="23"/>
      <c r="AN72" s="23"/>
      <c r="AO72" s="23"/>
      <c r="AP72" s="27"/>
    </row>
    <row r="73" spans="28:42" ht="12.75">
      <c r="AB73" s="23"/>
      <c r="AC73" s="23"/>
      <c r="AD73" s="23"/>
      <c r="AE73" s="23"/>
      <c r="AF73" s="24"/>
      <c r="AG73" s="23"/>
      <c r="AH73" s="23"/>
      <c r="AI73" s="23"/>
      <c r="AJ73" s="27"/>
      <c r="AK73" s="23"/>
      <c r="AL73" s="23"/>
      <c r="AM73" s="23"/>
      <c r="AN73" s="23"/>
      <c r="AO73" s="23"/>
      <c r="AP73" s="27"/>
    </row>
    <row r="74" spans="28:42" ht="12.75">
      <c r="AB74" s="23"/>
      <c r="AC74" s="23"/>
      <c r="AD74" s="23"/>
      <c r="AE74" s="23"/>
      <c r="AF74" s="24"/>
      <c r="AG74" s="23"/>
      <c r="AH74" s="23"/>
      <c r="AI74" s="23"/>
      <c r="AJ74" s="27"/>
      <c r="AK74" s="23"/>
      <c r="AL74" s="23"/>
      <c r="AM74" s="23"/>
      <c r="AN74" s="23"/>
      <c r="AO74" s="23"/>
      <c r="AP74" s="27"/>
    </row>
    <row r="75" spans="28:42" ht="12.75">
      <c r="AB75" s="23"/>
      <c r="AC75" s="23"/>
      <c r="AD75" s="23"/>
      <c r="AE75" s="23"/>
      <c r="AF75" s="24"/>
      <c r="AG75" s="23"/>
      <c r="AH75" s="23"/>
      <c r="AI75" s="23"/>
      <c r="AJ75" s="27"/>
      <c r="AK75" s="23"/>
      <c r="AL75" s="23"/>
      <c r="AM75" s="23"/>
      <c r="AN75" s="23"/>
      <c r="AO75" s="23"/>
      <c r="AP75" s="27"/>
    </row>
    <row r="76" spans="28:42" ht="12.75">
      <c r="AB76" s="23"/>
      <c r="AC76" s="23"/>
      <c r="AD76" s="23"/>
      <c r="AE76" s="23"/>
      <c r="AF76" s="24"/>
      <c r="AG76" s="23"/>
      <c r="AH76" s="23"/>
      <c r="AI76" s="23"/>
      <c r="AJ76" s="27"/>
      <c r="AK76" s="23"/>
      <c r="AL76" s="23"/>
      <c r="AM76" s="23"/>
      <c r="AN76" s="23"/>
      <c r="AO76" s="23"/>
      <c r="AP76" s="27"/>
    </row>
    <row r="77" spans="28:42" ht="12.75">
      <c r="AB77" s="23"/>
      <c r="AC77" s="23"/>
      <c r="AD77" s="23"/>
      <c r="AE77" s="23"/>
      <c r="AF77" s="24"/>
      <c r="AG77" s="23"/>
      <c r="AH77" s="23"/>
      <c r="AI77" s="24"/>
      <c r="AJ77" s="27"/>
      <c r="AK77" s="23"/>
      <c r="AL77" s="23"/>
      <c r="AM77" s="23"/>
      <c r="AN77" s="23"/>
      <c r="AO77" s="24"/>
      <c r="AP77" s="27"/>
    </row>
    <row r="78" spans="28:42" ht="12.75">
      <c r="AB78" s="23"/>
      <c r="AC78" s="23"/>
      <c r="AD78" s="23"/>
      <c r="AE78" s="23"/>
      <c r="AF78" s="24"/>
      <c r="AG78" s="23"/>
      <c r="AH78" s="23"/>
      <c r="AI78" s="23"/>
      <c r="AJ78" s="27"/>
      <c r="AK78" s="23"/>
      <c r="AL78" s="23"/>
      <c r="AM78" s="23"/>
      <c r="AN78" s="23"/>
      <c r="AO78" s="23"/>
      <c r="AP78" s="27"/>
    </row>
    <row r="79" spans="28:42" ht="12.75">
      <c r="AB79" s="23"/>
      <c r="AC79" s="23"/>
      <c r="AD79" s="23"/>
      <c r="AE79" s="23"/>
      <c r="AF79" s="24"/>
      <c r="AG79" s="23"/>
      <c r="AH79" s="23"/>
      <c r="AI79" s="23"/>
      <c r="AJ79" s="27"/>
      <c r="AK79" s="23"/>
      <c r="AL79" s="23"/>
      <c r="AM79" s="23"/>
      <c r="AN79" s="23"/>
      <c r="AO79" s="23"/>
      <c r="AP79" s="27"/>
    </row>
    <row r="80" spans="28:42" ht="12.75">
      <c r="AB80" s="23"/>
      <c r="AC80" s="23"/>
      <c r="AD80" s="23"/>
      <c r="AE80" s="23"/>
      <c r="AF80" s="24"/>
      <c r="AG80" s="23"/>
      <c r="AH80" s="23"/>
      <c r="AI80" s="23"/>
      <c r="AJ80" s="27"/>
      <c r="AK80" s="23"/>
      <c r="AL80" s="23"/>
      <c r="AM80" s="23"/>
      <c r="AN80" s="23"/>
      <c r="AO80" s="23"/>
      <c r="AP80" s="27"/>
    </row>
    <row r="81" spans="28:42" ht="12.75">
      <c r="AB81" s="23"/>
      <c r="AC81" s="23"/>
      <c r="AD81" s="23"/>
      <c r="AE81" s="23"/>
      <c r="AF81" s="24"/>
      <c r="AG81" s="23"/>
      <c r="AH81" s="23"/>
      <c r="AI81" s="23"/>
      <c r="AJ81" s="27"/>
      <c r="AK81" s="23"/>
      <c r="AL81" s="23"/>
      <c r="AM81" s="23"/>
      <c r="AN81" s="23"/>
      <c r="AO81" s="23"/>
      <c r="AP81" s="27"/>
    </row>
    <row r="82" spans="28:42" ht="12.75">
      <c r="AB82" s="23"/>
      <c r="AC82" s="23"/>
      <c r="AD82" s="23"/>
      <c r="AE82" s="23"/>
      <c r="AF82" s="24"/>
      <c r="AG82" s="23"/>
      <c r="AH82" s="23"/>
      <c r="AI82" s="23"/>
      <c r="AJ82" s="27"/>
      <c r="AK82" s="23"/>
      <c r="AL82" s="23"/>
      <c r="AM82" s="23"/>
      <c r="AN82" s="23"/>
      <c r="AO82" s="23"/>
      <c r="AP82" s="27"/>
    </row>
    <row r="83" spans="28:42" ht="12.75">
      <c r="AB83" s="23"/>
      <c r="AC83" s="23"/>
      <c r="AD83" s="23"/>
      <c r="AE83" s="23"/>
      <c r="AF83" s="24"/>
      <c r="AG83" s="23"/>
      <c r="AH83" s="23"/>
      <c r="AI83" s="23"/>
      <c r="AJ83" s="27"/>
      <c r="AK83" s="23"/>
      <c r="AL83" s="23"/>
      <c r="AM83" s="23"/>
      <c r="AN83" s="23"/>
      <c r="AO83" s="23"/>
      <c r="AP83" s="27"/>
    </row>
    <row r="84" spans="28:42" ht="12.75">
      <c r="AB84" s="23"/>
      <c r="AC84" s="23"/>
      <c r="AD84" s="23"/>
      <c r="AE84" s="23"/>
      <c r="AF84" s="24"/>
      <c r="AG84" s="23"/>
      <c r="AH84" s="23"/>
      <c r="AI84" s="23"/>
      <c r="AJ84" s="27"/>
      <c r="AK84" s="23"/>
      <c r="AL84" s="23"/>
      <c r="AM84" s="23"/>
      <c r="AN84" s="23"/>
      <c r="AO84" s="23"/>
      <c r="AP84" s="27"/>
    </row>
    <row r="85" spans="28:42" ht="12.75">
      <c r="AB85" s="23"/>
      <c r="AC85" s="23"/>
      <c r="AD85" s="23"/>
      <c r="AE85" s="23"/>
      <c r="AF85" s="24"/>
      <c r="AG85" s="23"/>
      <c r="AH85" s="23"/>
      <c r="AI85" s="24"/>
      <c r="AJ85" s="27"/>
      <c r="AK85" s="23"/>
      <c r="AL85" s="23"/>
      <c r="AM85" s="23"/>
      <c r="AN85" s="23"/>
      <c r="AO85" s="24"/>
      <c r="AP85" s="27"/>
    </row>
    <row r="86" spans="28:42" ht="12.75">
      <c r="AB86" s="23"/>
      <c r="AC86" s="23"/>
      <c r="AD86" s="23"/>
      <c r="AE86" s="23"/>
      <c r="AF86" s="24"/>
      <c r="AG86" s="23"/>
      <c r="AH86" s="23"/>
      <c r="AI86" s="23"/>
      <c r="AJ86" s="27"/>
      <c r="AK86" s="23"/>
      <c r="AL86" s="23"/>
      <c r="AM86" s="23"/>
      <c r="AN86" s="23"/>
      <c r="AO86" s="23"/>
      <c r="AP86" s="27"/>
    </row>
    <row r="87" spans="28:42" ht="12.75">
      <c r="AB87" s="23"/>
      <c r="AC87" s="23"/>
      <c r="AD87" s="23"/>
      <c r="AE87" s="23"/>
      <c r="AF87" s="24"/>
      <c r="AG87" s="23"/>
      <c r="AH87" s="23"/>
      <c r="AI87" s="23"/>
      <c r="AJ87" s="27"/>
      <c r="AK87" s="23"/>
      <c r="AL87" s="23"/>
      <c r="AM87" s="23"/>
      <c r="AN87" s="23"/>
      <c r="AO87" s="23"/>
      <c r="AP87" s="27"/>
    </row>
    <row r="88" spans="28:42" ht="12.75">
      <c r="AB88" s="23"/>
      <c r="AC88" s="23"/>
      <c r="AD88" s="23"/>
      <c r="AE88" s="23"/>
      <c r="AF88" s="24"/>
      <c r="AG88" s="23"/>
      <c r="AH88" s="23"/>
      <c r="AI88" s="23"/>
      <c r="AJ88" s="27"/>
      <c r="AK88" s="23"/>
      <c r="AL88" s="23"/>
      <c r="AM88" s="23"/>
      <c r="AN88" s="23"/>
      <c r="AO88" s="23"/>
      <c r="AP88" s="27"/>
    </row>
    <row r="89" spans="28:42" ht="12.75">
      <c r="AB89" s="23"/>
      <c r="AC89" s="23"/>
      <c r="AD89" s="23"/>
      <c r="AE89" s="23"/>
      <c r="AF89" s="24"/>
      <c r="AG89" s="23"/>
      <c r="AH89" s="23"/>
      <c r="AI89" s="23"/>
      <c r="AJ89" s="27"/>
      <c r="AK89" s="23"/>
      <c r="AL89" s="23"/>
      <c r="AM89" s="23"/>
      <c r="AN89" s="23"/>
      <c r="AO89" s="23"/>
      <c r="AP89" s="27"/>
    </row>
    <row r="90" spans="28:42" ht="12.75">
      <c r="AB90" s="23"/>
      <c r="AC90" s="23"/>
      <c r="AD90" s="23"/>
      <c r="AE90" s="23"/>
      <c r="AF90" s="24"/>
      <c r="AG90" s="23"/>
      <c r="AH90" s="23"/>
      <c r="AI90" s="23"/>
      <c r="AJ90" s="27"/>
      <c r="AK90" s="23"/>
      <c r="AL90" s="23"/>
      <c r="AM90" s="23"/>
      <c r="AN90" s="23"/>
      <c r="AO90" s="23"/>
      <c r="AP90" s="27"/>
    </row>
    <row r="91" spans="28:42" ht="12.75">
      <c r="AB91" s="23"/>
      <c r="AC91" s="23"/>
      <c r="AD91" s="23"/>
      <c r="AE91" s="23"/>
      <c r="AF91" s="24"/>
      <c r="AG91" s="24"/>
      <c r="AH91" s="23"/>
      <c r="AI91" s="23"/>
      <c r="AJ91" s="27"/>
      <c r="AK91" s="23"/>
      <c r="AL91" s="23"/>
      <c r="AM91" s="23"/>
      <c r="AN91" s="23"/>
      <c r="AO91" s="23"/>
      <c r="AP91" s="27"/>
    </row>
    <row r="92" spans="28:42" ht="12.75">
      <c r="AB92" s="23"/>
      <c r="AC92" s="23"/>
      <c r="AD92" s="23"/>
      <c r="AE92" s="23"/>
      <c r="AF92" s="24"/>
      <c r="AG92" s="24"/>
      <c r="AH92" s="23"/>
      <c r="AI92" s="23"/>
      <c r="AJ92" s="27"/>
      <c r="AK92" s="23"/>
      <c r="AL92" s="23"/>
      <c r="AM92" s="23"/>
      <c r="AN92" s="23"/>
      <c r="AO92" s="23"/>
      <c r="AP92" s="27"/>
    </row>
    <row r="93" spans="28:42" ht="12.75">
      <c r="AB93" s="23"/>
      <c r="AC93" s="23"/>
      <c r="AD93" s="23"/>
      <c r="AE93" s="23"/>
      <c r="AF93" s="24"/>
      <c r="AG93" s="24"/>
      <c r="AH93" s="23"/>
      <c r="AI93" s="23"/>
      <c r="AJ93" s="27"/>
      <c r="AK93" s="23"/>
      <c r="AL93" s="23"/>
      <c r="AM93" s="23"/>
      <c r="AN93" s="23"/>
      <c r="AO93" s="23"/>
      <c r="AP93" s="27"/>
    </row>
    <row r="94" spans="28:42" ht="12.75">
      <c r="AB94" s="23"/>
      <c r="AC94" s="23"/>
      <c r="AD94" s="23"/>
      <c r="AE94" s="23"/>
      <c r="AF94" s="24"/>
      <c r="AG94" s="24"/>
      <c r="AH94" s="23"/>
      <c r="AI94" s="23"/>
      <c r="AJ94" s="27"/>
      <c r="AK94" s="23"/>
      <c r="AL94" s="23"/>
      <c r="AM94" s="23"/>
      <c r="AN94" s="23"/>
      <c r="AO94" s="23"/>
      <c r="AP94" s="27"/>
    </row>
    <row r="95" spans="28:42" ht="12.75">
      <c r="AB95" s="23"/>
      <c r="AC95" s="23"/>
      <c r="AD95" s="23"/>
      <c r="AE95" s="23"/>
      <c r="AF95" s="24"/>
      <c r="AG95" s="24"/>
      <c r="AH95" s="23"/>
      <c r="AI95" s="23"/>
      <c r="AJ95" s="27"/>
      <c r="AK95" s="23"/>
      <c r="AL95" s="23"/>
      <c r="AM95" s="23"/>
      <c r="AN95" s="23"/>
      <c r="AO95" s="23"/>
      <c r="AP95" s="27"/>
    </row>
    <row r="96" spans="28:42" ht="12.75">
      <c r="AB96" s="23"/>
      <c r="AC96" s="23"/>
      <c r="AD96" s="23"/>
      <c r="AE96" s="23"/>
      <c r="AF96" s="24"/>
      <c r="AG96" s="24"/>
      <c r="AH96" s="23"/>
      <c r="AI96" s="23"/>
      <c r="AJ96" s="27"/>
      <c r="AK96" s="23"/>
      <c r="AL96" s="23"/>
      <c r="AM96" s="23"/>
      <c r="AN96" s="23"/>
      <c r="AO96" s="23"/>
      <c r="AP96" s="27"/>
    </row>
    <row r="97" spans="28:42" ht="12.75">
      <c r="AB97" s="23"/>
      <c r="AC97" s="23"/>
      <c r="AD97" s="23"/>
      <c r="AE97" s="23"/>
      <c r="AF97" s="24"/>
      <c r="AG97" s="24"/>
      <c r="AH97" s="23"/>
      <c r="AI97" s="23"/>
      <c r="AJ97" s="27"/>
      <c r="AK97" s="23"/>
      <c r="AL97" s="23"/>
      <c r="AM97" s="23"/>
      <c r="AN97" s="23"/>
      <c r="AO97" s="23"/>
      <c r="AP97" s="27"/>
    </row>
    <row r="98" spans="28:42" ht="12.75">
      <c r="AB98" s="23"/>
      <c r="AC98" s="23"/>
      <c r="AD98" s="23"/>
      <c r="AE98" s="23"/>
      <c r="AF98" s="24"/>
      <c r="AG98" s="24"/>
      <c r="AH98" s="23"/>
      <c r="AI98" s="23"/>
      <c r="AJ98" s="27"/>
      <c r="AK98" s="23"/>
      <c r="AL98" s="23"/>
      <c r="AM98" s="23"/>
      <c r="AN98" s="23"/>
      <c r="AO98" s="23"/>
      <c r="AP98" s="27"/>
    </row>
    <row r="99" spans="28:42" ht="12.75">
      <c r="AB99" s="23"/>
      <c r="AC99" s="23"/>
      <c r="AD99" s="23"/>
      <c r="AE99" s="23"/>
      <c r="AF99" s="24"/>
      <c r="AG99" s="24"/>
      <c r="AH99" s="23"/>
      <c r="AI99" s="23"/>
      <c r="AJ99" s="27"/>
      <c r="AK99" s="23"/>
      <c r="AL99" s="23"/>
      <c r="AM99" s="23"/>
      <c r="AN99" s="23"/>
      <c r="AO99" s="23"/>
      <c r="AP99" s="27"/>
    </row>
    <row r="100" spans="28:42" ht="12.75">
      <c r="AB100" s="23"/>
      <c r="AC100" s="23"/>
      <c r="AD100" s="23"/>
      <c r="AE100" s="23"/>
      <c r="AF100" s="24"/>
      <c r="AG100" s="24"/>
      <c r="AH100" s="23"/>
      <c r="AI100" s="23"/>
      <c r="AJ100" s="27"/>
      <c r="AK100" s="23"/>
      <c r="AL100" s="23"/>
      <c r="AM100" s="23"/>
      <c r="AN100" s="23"/>
      <c r="AO100" s="23"/>
      <c r="AP100" s="27"/>
    </row>
    <row r="101" spans="28:42" ht="12.75">
      <c r="AB101" s="23"/>
      <c r="AC101" s="23"/>
      <c r="AD101" s="23"/>
      <c r="AE101" s="23"/>
      <c r="AF101" s="24"/>
      <c r="AG101" s="24"/>
      <c r="AH101" s="23"/>
      <c r="AI101" s="23"/>
      <c r="AJ101" s="27"/>
      <c r="AK101" s="23"/>
      <c r="AL101" s="23"/>
      <c r="AM101" s="23"/>
      <c r="AN101" s="23"/>
      <c r="AO101" s="23"/>
      <c r="AP101" s="27"/>
    </row>
    <row r="102" spans="28:42" ht="12.75">
      <c r="AB102" s="23"/>
      <c r="AC102" s="23"/>
      <c r="AD102" s="23"/>
      <c r="AE102" s="23"/>
      <c r="AF102" s="24"/>
      <c r="AG102" s="24"/>
      <c r="AH102" s="23"/>
      <c r="AI102" s="23"/>
      <c r="AJ102" s="27"/>
      <c r="AK102" s="23"/>
      <c r="AL102" s="23"/>
      <c r="AM102" s="23"/>
      <c r="AN102" s="23"/>
      <c r="AO102" s="23"/>
      <c r="AP102" s="27"/>
    </row>
    <row r="103" spans="28:42" ht="12.75"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28:42" ht="12.75">
      <c r="AB104" s="22"/>
      <c r="AC104" s="22"/>
      <c r="AD104" s="22"/>
      <c r="AE104" s="22"/>
      <c r="AF104" s="22"/>
      <c r="AG104" s="22"/>
      <c r="AH104" s="22"/>
      <c r="AI104" s="22"/>
      <c r="AJ104" s="27"/>
      <c r="AK104" s="27"/>
      <c r="AL104" s="27"/>
      <c r="AM104" s="27"/>
      <c r="AN104" s="27"/>
      <c r="AO104" s="27"/>
      <c r="AP104" s="27"/>
    </row>
    <row r="105" spans="28:42" ht="12.75">
      <c r="AB105" s="22"/>
      <c r="AC105" s="22"/>
      <c r="AD105" s="22"/>
      <c r="AE105" s="22"/>
      <c r="AF105" s="22"/>
      <c r="AG105" s="22"/>
      <c r="AH105" s="22"/>
      <c r="AI105" s="22"/>
      <c r="AJ105" s="27"/>
      <c r="AK105" s="27"/>
      <c r="AL105" s="27"/>
      <c r="AM105" s="27"/>
      <c r="AN105" s="27"/>
      <c r="AO105" s="27"/>
      <c r="AP105" s="27"/>
    </row>
    <row r="106" spans="28:42" ht="12.75">
      <c r="AB106" s="22"/>
      <c r="AC106" s="22"/>
      <c r="AD106" s="22"/>
      <c r="AE106" s="22"/>
      <c r="AF106" s="22"/>
      <c r="AG106" s="22"/>
      <c r="AH106" s="22"/>
      <c r="AI106" s="22"/>
      <c r="AJ106" s="27"/>
      <c r="AK106" s="27"/>
      <c r="AL106" s="27"/>
      <c r="AM106" s="27"/>
      <c r="AN106" s="27"/>
      <c r="AO106" s="27"/>
      <c r="AP106" s="27"/>
    </row>
    <row r="107" spans="36:42" ht="12.75">
      <c r="AJ107" s="27"/>
      <c r="AK107" s="27"/>
      <c r="AL107" s="27"/>
      <c r="AM107" s="27"/>
      <c r="AN107" s="27"/>
      <c r="AO107" s="27"/>
      <c r="AP107" s="27"/>
    </row>
    <row r="108" spans="36:42" ht="12.75">
      <c r="AJ108" s="27"/>
      <c r="AK108" s="27"/>
      <c r="AL108" s="27"/>
      <c r="AM108" s="27"/>
      <c r="AN108" s="27"/>
      <c r="AO108" s="27"/>
      <c r="AP108" s="27"/>
    </row>
    <row r="109" spans="36:42" ht="12.75">
      <c r="AJ109" s="27"/>
      <c r="AK109" s="27"/>
      <c r="AL109" s="27"/>
      <c r="AM109" s="27"/>
      <c r="AN109" s="27"/>
      <c r="AO109" s="27"/>
      <c r="AP109" s="27"/>
    </row>
    <row r="110" spans="36:42" ht="12.75">
      <c r="AJ110" s="27"/>
      <c r="AK110" s="27"/>
      <c r="AL110" s="27"/>
      <c r="AM110" s="27"/>
      <c r="AN110" s="27"/>
      <c r="AO110" s="27"/>
      <c r="AP110" s="27"/>
    </row>
    <row r="111" spans="36:42" ht="12.75">
      <c r="AJ111" s="27"/>
      <c r="AK111" s="27"/>
      <c r="AL111" s="27"/>
      <c r="AM111" s="27"/>
      <c r="AN111" s="27"/>
      <c r="AO111" s="27"/>
      <c r="AP111" s="27"/>
    </row>
    <row r="112" spans="36:42" ht="12.75">
      <c r="AJ112" s="27"/>
      <c r="AK112" s="27"/>
      <c r="AL112" s="27"/>
      <c r="AM112" s="27"/>
      <c r="AN112" s="27"/>
      <c r="AO112" s="27"/>
      <c r="AP112" s="27"/>
    </row>
    <row r="113" spans="36:42" ht="12.75">
      <c r="AJ113" s="27"/>
      <c r="AK113" s="27"/>
      <c r="AL113" s="27"/>
      <c r="AM113" s="27"/>
      <c r="AN113" s="27"/>
      <c r="AO113" s="27"/>
      <c r="AP113" s="27"/>
    </row>
    <row r="114" spans="36:42" ht="12.75">
      <c r="AJ114" s="27"/>
      <c r="AK114" s="27"/>
      <c r="AL114" s="27"/>
      <c r="AM114" s="27"/>
      <c r="AN114" s="27"/>
      <c r="AO114" s="27"/>
      <c r="AP114" s="27"/>
    </row>
    <row r="115" spans="36:42" ht="12.75">
      <c r="AJ115" s="27"/>
      <c r="AK115" s="27"/>
      <c r="AL115" s="27"/>
      <c r="AM115" s="27"/>
      <c r="AN115" s="27"/>
      <c r="AO115" s="27"/>
      <c r="AP115" s="27"/>
    </row>
    <row r="116" spans="36:42" ht="12.75">
      <c r="AJ116" s="27"/>
      <c r="AK116" s="27"/>
      <c r="AL116" s="27"/>
      <c r="AM116" s="27"/>
      <c r="AN116" s="27"/>
      <c r="AO116" s="27"/>
      <c r="AP116" s="27"/>
    </row>
    <row r="117" spans="36:42" ht="12.75">
      <c r="AJ117" s="27"/>
      <c r="AK117" s="27"/>
      <c r="AL117" s="27"/>
      <c r="AM117" s="27"/>
      <c r="AN117" s="27"/>
      <c r="AO117" s="27"/>
      <c r="AP117" s="27"/>
    </row>
    <row r="118" spans="36:42" ht="12.75">
      <c r="AJ118" s="27"/>
      <c r="AK118" s="27"/>
      <c r="AL118" s="27"/>
      <c r="AM118" s="27"/>
      <c r="AN118" s="27"/>
      <c r="AO118" s="27"/>
      <c r="AP118" s="27"/>
    </row>
    <row r="119" spans="36:42" ht="12.75">
      <c r="AJ119" s="27"/>
      <c r="AK119" s="27"/>
      <c r="AL119" s="27"/>
      <c r="AM119" s="27"/>
      <c r="AN119" s="27"/>
      <c r="AO119" s="27"/>
      <c r="AP119" s="27"/>
    </row>
    <row r="120" spans="36:42" ht="12.75">
      <c r="AJ120" s="27"/>
      <c r="AK120" s="27"/>
      <c r="AL120" s="27"/>
      <c r="AM120" s="27"/>
      <c r="AN120" s="27"/>
      <c r="AO120" s="27"/>
      <c r="AP120" s="27"/>
    </row>
    <row r="121" spans="36:42" ht="12.75">
      <c r="AJ121" s="27"/>
      <c r="AK121" s="27"/>
      <c r="AL121" s="27"/>
      <c r="AM121" s="27"/>
      <c r="AN121" s="27"/>
      <c r="AO121" s="27"/>
      <c r="AP121" s="27"/>
    </row>
    <row r="122" spans="36:42" ht="12.75">
      <c r="AJ122" s="27"/>
      <c r="AK122" s="27"/>
      <c r="AL122" s="27"/>
      <c r="AM122" s="27"/>
      <c r="AN122" s="27"/>
      <c r="AO122" s="27"/>
      <c r="AP122" s="27"/>
    </row>
    <row r="123" spans="36:42" ht="12.75">
      <c r="AJ123" s="27"/>
      <c r="AK123" s="27"/>
      <c r="AL123" s="27"/>
      <c r="AM123" s="27"/>
      <c r="AN123" s="27"/>
      <c r="AO123" s="27"/>
      <c r="AP123" s="27"/>
    </row>
    <row r="124" spans="36:42" ht="12.75">
      <c r="AJ124" s="27"/>
      <c r="AK124" s="27"/>
      <c r="AL124" s="27"/>
      <c r="AM124" s="27"/>
      <c r="AN124" s="27"/>
      <c r="AO124" s="27"/>
      <c r="AP124" s="27"/>
    </row>
    <row r="125" spans="36:42" ht="12.75">
      <c r="AJ125" s="27"/>
      <c r="AK125" s="27"/>
      <c r="AL125" s="27"/>
      <c r="AM125" s="27"/>
      <c r="AN125" s="27"/>
      <c r="AO125" s="27"/>
      <c r="AP125" s="27"/>
    </row>
    <row r="126" spans="36:42" ht="12.75">
      <c r="AJ126" s="27"/>
      <c r="AK126" s="27"/>
      <c r="AL126" s="27"/>
      <c r="AM126" s="27"/>
      <c r="AN126" s="27"/>
      <c r="AO126" s="27"/>
      <c r="AP126" s="27"/>
    </row>
    <row r="127" spans="36:42" ht="12.75">
      <c r="AJ127" s="27"/>
      <c r="AK127" s="27"/>
      <c r="AL127" s="27"/>
      <c r="AM127" s="27"/>
      <c r="AN127" s="27"/>
      <c r="AO127" s="27"/>
      <c r="AP127" s="27"/>
    </row>
    <row r="128" spans="36:42" ht="12.75">
      <c r="AJ128" s="27"/>
      <c r="AK128" s="27"/>
      <c r="AL128" s="27"/>
      <c r="AM128" s="27"/>
      <c r="AN128" s="27"/>
      <c r="AO128" s="27"/>
      <c r="AP128" s="27"/>
    </row>
    <row r="129" spans="36:42" ht="12.75">
      <c r="AJ129" s="27"/>
      <c r="AK129" s="27"/>
      <c r="AL129" s="27"/>
      <c r="AM129" s="27"/>
      <c r="AN129" s="27"/>
      <c r="AO129" s="27"/>
      <c r="AP129" s="27"/>
    </row>
    <row r="130" spans="36:42" ht="12.75">
      <c r="AJ130" s="27"/>
      <c r="AK130" s="27"/>
      <c r="AL130" s="27"/>
      <c r="AM130" s="27"/>
      <c r="AN130" s="27"/>
      <c r="AO130" s="27"/>
      <c r="AP130" s="27"/>
    </row>
    <row r="131" spans="36:42" ht="12.75">
      <c r="AJ131" s="27"/>
      <c r="AK131" s="27"/>
      <c r="AL131" s="27"/>
      <c r="AM131" s="27"/>
      <c r="AN131" s="27"/>
      <c r="AO131" s="27"/>
      <c r="AP131" s="27"/>
    </row>
    <row r="132" spans="36:42" ht="12.75">
      <c r="AJ132" s="27"/>
      <c r="AK132" s="27"/>
      <c r="AL132" s="27"/>
      <c r="AM132" s="27"/>
      <c r="AN132" s="27"/>
      <c r="AO132" s="27"/>
      <c r="AP132" s="27"/>
    </row>
    <row r="133" spans="36:42" ht="12.75">
      <c r="AJ133" s="27"/>
      <c r="AK133" s="27"/>
      <c r="AL133" s="27"/>
      <c r="AM133" s="27"/>
      <c r="AN133" s="27"/>
      <c r="AO133" s="27"/>
      <c r="AP133" s="27"/>
    </row>
    <row r="134" spans="36:42" ht="12.75">
      <c r="AJ134" s="27"/>
      <c r="AK134" s="27"/>
      <c r="AL134" s="27"/>
      <c r="AM134" s="27"/>
      <c r="AN134" s="27"/>
      <c r="AO134" s="27"/>
      <c r="AP134" s="27"/>
    </row>
    <row r="135" spans="36:42" ht="12.75">
      <c r="AJ135" s="27"/>
      <c r="AK135" s="27"/>
      <c r="AL135" s="27"/>
      <c r="AM135" s="27"/>
      <c r="AN135" s="27"/>
      <c r="AO135" s="27"/>
      <c r="AP135" s="27"/>
    </row>
    <row r="136" spans="36:42" ht="12.75">
      <c r="AJ136" s="27"/>
      <c r="AK136" s="27"/>
      <c r="AL136" s="27"/>
      <c r="AM136" s="27"/>
      <c r="AN136" s="27"/>
      <c r="AO136" s="27"/>
      <c r="AP136" s="27"/>
    </row>
    <row r="137" spans="36:42" ht="12.75">
      <c r="AJ137" s="27"/>
      <c r="AK137" s="27"/>
      <c r="AL137" s="27"/>
      <c r="AM137" s="27"/>
      <c r="AN137" s="27"/>
      <c r="AO137" s="27"/>
      <c r="AP137" s="27"/>
    </row>
    <row r="138" spans="36:42" ht="12.75">
      <c r="AJ138" s="27"/>
      <c r="AK138" s="27"/>
      <c r="AL138" s="27"/>
      <c r="AM138" s="27"/>
      <c r="AN138" s="27"/>
      <c r="AO138" s="27"/>
      <c r="AP138" s="27"/>
    </row>
    <row r="139" spans="36:42" ht="12.75">
      <c r="AJ139" s="27"/>
      <c r="AK139" s="27"/>
      <c r="AL139" s="27"/>
      <c r="AM139" s="27"/>
      <c r="AN139" s="27"/>
      <c r="AO139" s="27"/>
      <c r="AP139" s="27"/>
    </row>
    <row r="140" spans="36:42" ht="12.75">
      <c r="AJ140" s="27"/>
      <c r="AK140" s="27"/>
      <c r="AL140" s="27"/>
      <c r="AM140" s="27"/>
      <c r="AN140" s="27"/>
      <c r="AO140" s="27"/>
      <c r="AP140" s="27"/>
    </row>
    <row r="141" spans="36:42" ht="12.75">
      <c r="AJ141" s="27"/>
      <c r="AK141" s="27"/>
      <c r="AL141" s="27"/>
      <c r="AM141" s="27"/>
      <c r="AN141" s="27"/>
      <c r="AO141" s="27"/>
      <c r="AP141" s="27"/>
    </row>
    <row r="142" spans="36:42" ht="12.75">
      <c r="AJ142" s="27"/>
      <c r="AK142" s="27"/>
      <c r="AL142" s="27"/>
      <c r="AM142" s="27"/>
      <c r="AN142" s="27"/>
      <c r="AO142" s="27"/>
      <c r="AP142" s="27"/>
    </row>
    <row r="143" spans="36:42" ht="12.75">
      <c r="AJ143" s="27"/>
      <c r="AK143" s="27"/>
      <c r="AL143" s="27"/>
      <c r="AM143" s="27"/>
      <c r="AN143" s="27"/>
      <c r="AO143" s="27"/>
      <c r="AP143" s="27"/>
    </row>
    <row r="144" spans="36:42" ht="12.75">
      <c r="AJ144" s="27"/>
      <c r="AK144" s="27"/>
      <c r="AL144" s="27"/>
      <c r="AM144" s="27"/>
      <c r="AN144" s="27"/>
      <c r="AO144" s="27"/>
      <c r="AP144" s="27"/>
    </row>
    <row r="145" spans="36:42" ht="12.75">
      <c r="AJ145" s="27"/>
      <c r="AK145" s="27"/>
      <c r="AL145" s="27"/>
      <c r="AM145" s="27"/>
      <c r="AN145" s="27"/>
      <c r="AO145" s="27"/>
      <c r="AP145" s="27"/>
    </row>
    <row r="146" spans="36:42" ht="12.75">
      <c r="AJ146" s="27"/>
      <c r="AK146" s="27"/>
      <c r="AL146" s="27"/>
      <c r="AM146" s="27"/>
      <c r="AN146" s="27"/>
      <c r="AO146" s="27"/>
      <c r="AP146" s="27"/>
    </row>
    <row r="147" spans="36:42" ht="12.75">
      <c r="AJ147" s="27"/>
      <c r="AK147" s="27"/>
      <c r="AL147" s="27"/>
      <c r="AM147" s="27"/>
      <c r="AN147" s="27"/>
      <c r="AO147" s="27"/>
      <c r="AP147" s="27"/>
    </row>
    <row r="148" spans="36:42" ht="12.75">
      <c r="AJ148" s="27"/>
      <c r="AK148" s="27"/>
      <c r="AL148" s="27"/>
      <c r="AM148" s="27"/>
      <c r="AN148" s="27"/>
      <c r="AO148" s="27"/>
      <c r="AP148" s="27"/>
    </row>
    <row r="149" spans="36:42" ht="12.75">
      <c r="AJ149" s="27"/>
      <c r="AK149" s="27"/>
      <c r="AL149" s="27"/>
      <c r="AM149" s="27"/>
      <c r="AN149" s="27"/>
      <c r="AO149" s="27"/>
      <c r="AP149" s="27"/>
    </row>
    <row r="150" spans="36:42" ht="12.75">
      <c r="AJ150" s="27"/>
      <c r="AK150" s="27"/>
      <c r="AL150" s="27"/>
      <c r="AM150" s="27"/>
      <c r="AN150" s="27"/>
      <c r="AO150" s="27"/>
      <c r="AP150" s="27"/>
    </row>
    <row r="151" spans="36:42" ht="12.75">
      <c r="AJ151" s="27"/>
      <c r="AK151" s="27"/>
      <c r="AL151" s="27"/>
      <c r="AM151" s="27"/>
      <c r="AN151" s="27"/>
      <c r="AO151" s="27"/>
      <c r="AP151" s="27"/>
    </row>
    <row r="152" spans="36:42" ht="12.75">
      <c r="AJ152" s="27"/>
      <c r="AK152" s="27"/>
      <c r="AL152" s="27"/>
      <c r="AM152" s="27"/>
      <c r="AN152" s="27"/>
      <c r="AO152" s="27"/>
      <c r="AP152" s="27"/>
    </row>
    <row r="153" spans="36:42" ht="12.75">
      <c r="AJ153" s="27"/>
      <c r="AK153" s="27"/>
      <c r="AL153" s="27"/>
      <c r="AM153" s="27"/>
      <c r="AN153" s="27"/>
      <c r="AO153" s="27"/>
      <c r="AP153" s="27"/>
    </row>
    <row r="154" spans="36:42" ht="12.75">
      <c r="AJ154" s="27"/>
      <c r="AK154" s="27"/>
      <c r="AL154" s="27"/>
      <c r="AM154" s="27"/>
      <c r="AN154" s="27"/>
      <c r="AO154" s="27"/>
      <c r="AP154" s="27"/>
    </row>
    <row r="155" spans="36:42" ht="12.75">
      <c r="AJ155" s="27"/>
      <c r="AK155" s="27"/>
      <c r="AL155" s="27"/>
      <c r="AM155" s="27"/>
      <c r="AN155" s="27"/>
      <c r="AO155" s="27"/>
      <c r="AP155" s="27"/>
    </row>
    <row r="156" spans="36:42" ht="12.75">
      <c r="AJ156" s="27"/>
      <c r="AK156" s="27"/>
      <c r="AL156" s="27"/>
      <c r="AM156" s="27"/>
      <c r="AN156" s="27"/>
      <c r="AO156" s="27"/>
      <c r="AP156" s="27"/>
    </row>
    <row r="157" spans="36:42" ht="12.75">
      <c r="AJ157" s="27"/>
      <c r="AK157" s="27"/>
      <c r="AL157" s="27"/>
      <c r="AM157" s="27"/>
      <c r="AN157" s="27"/>
      <c r="AO157" s="27"/>
      <c r="AP157" s="27"/>
    </row>
    <row r="158" spans="36:42" ht="12.75">
      <c r="AJ158" s="27"/>
      <c r="AK158" s="27"/>
      <c r="AL158" s="27"/>
      <c r="AM158" s="27"/>
      <c r="AN158" s="27"/>
      <c r="AO158" s="27"/>
      <c r="AP158" s="27"/>
    </row>
    <row r="159" spans="36:42" ht="12.75">
      <c r="AJ159" s="27"/>
      <c r="AK159" s="27"/>
      <c r="AL159" s="27"/>
      <c r="AM159" s="27"/>
      <c r="AN159" s="27"/>
      <c r="AO159" s="27"/>
      <c r="AP159" s="27"/>
    </row>
    <row r="160" spans="36:42" ht="12.75">
      <c r="AJ160" s="27"/>
      <c r="AK160" s="27"/>
      <c r="AL160" s="27"/>
      <c r="AM160" s="27"/>
      <c r="AN160" s="27"/>
      <c r="AO160" s="27"/>
      <c r="AP160" s="27"/>
    </row>
    <row r="161" spans="36:42" ht="12.75">
      <c r="AJ161" s="27"/>
      <c r="AK161" s="27"/>
      <c r="AL161" s="27"/>
      <c r="AM161" s="27"/>
      <c r="AN161" s="27"/>
      <c r="AO161" s="27"/>
      <c r="AP161" s="27"/>
    </row>
    <row r="162" spans="36:42" ht="12.75">
      <c r="AJ162" s="27"/>
      <c r="AK162" s="27"/>
      <c r="AL162" s="27"/>
      <c r="AM162" s="27"/>
      <c r="AN162" s="27"/>
      <c r="AO162" s="27"/>
      <c r="AP162" s="27"/>
    </row>
    <row r="163" spans="36:42" ht="12.75">
      <c r="AJ163" s="27"/>
      <c r="AK163" s="27"/>
      <c r="AL163" s="27"/>
      <c r="AM163" s="27"/>
      <c r="AN163" s="27"/>
      <c r="AO163" s="27"/>
      <c r="AP163" s="27"/>
    </row>
    <row r="164" spans="36:42" ht="12.75">
      <c r="AJ164" s="27"/>
      <c r="AK164" s="27"/>
      <c r="AL164" s="27"/>
      <c r="AM164" s="27"/>
      <c r="AN164" s="27"/>
      <c r="AO164" s="27"/>
      <c r="AP164" s="27"/>
    </row>
    <row r="165" spans="36:42" ht="12.75">
      <c r="AJ165" s="27"/>
      <c r="AK165" s="27"/>
      <c r="AL165" s="27"/>
      <c r="AM165" s="27"/>
      <c r="AN165" s="27"/>
      <c r="AO165" s="27"/>
      <c r="AP165" s="27"/>
    </row>
    <row r="166" spans="36:42" ht="12.75">
      <c r="AJ166" s="27"/>
      <c r="AK166" s="27"/>
      <c r="AL166" s="27"/>
      <c r="AM166" s="27"/>
      <c r="AN166" s="27"/>
      <c r="AO166" s="27"/>
      <c r="AP166" s="27"/>
    </row>
    <row r="167" spans="36:42" ht="12.75">
      <c r="AJ167" s="27"/>
      <c r="AK167" s="27"/>
      <c r="AL167" s="27"/>
      <c r="AM167" s="27"/>
      <c r="AN167" s="27"/>
      <c r="AO167" s="27"/>
      <c r="AP167" s="27"/>
    </row>
    <row r="168" spans="36:42" ht="12.75">
      <c r="AJ168" s="27"/>
      <c r="AK168" s="27"/>
      <c r="AL168" s="27"/>
      <c r="AM168" s="27"/>
      <c r="AN168" s="27"/>
      <c r="AO168" s="27"/>
      <c r="AP168" s="27"/>
    </row>
    <row r="169" spans="36:42" ht="12.75">
      <c r="AJ169" s="27"/>
      <c r="AK169" s="27"/>
      <c r="AL169" s="27"/>
      <c r="AM169" s="27"/>
      <c r="AN169" s="27"/>
      <c r="AO169" s="27"/>
      <c r="AP169" s="27"/>
    </row>
    <row r="170" spans="36:42" ht="12.75">
      <c r="AJ170" s="27"/>
      <c r="AK170" s="27"/>
      <c r="AL170" s="27"/>
      <c r="AM170" s="27"/>
      <c r="AN170" s="27"/>
      <c r="AO170" s="27"/>
      <c r="AP170" s="27"/>
    </row>
    <row r="171" spans="36:42" ht="12.75">
      <c r="AJ171" s="27"/>
      <c r="AK171" s="27"/>
      <c r="AL171" s="27"/>
      <c r="AM171" s="27"/>
      <c r="AN171" s="27"/>
      <c r="AO171" s="27"/>
      <c r="AP171" s="27"/>
    </row>
    <row r="172" spans="36:42" ht="12.75">
      <c r="AJ172" s="27"/>
      <c r="AK172" s="27"/>
      <c r="AL172" s="27"/>
      <c r="AM172" s="27"/>
      <c r="AN172" s="27"/>
      <c r="AO172" s="27"/>
      <c r="AP172" s="27"/>
    </row>
    <row r="173" spans="36:42" ht="12.75">
      <c r="AJ173" s="27"/>
      <c r="AK173" s="27"/>
      <c r="AL173" s="27"/>
      <c r="AM173" s="27"/>
      <c r="AN173" s="27"/>
      <c r="AO173" s="27"/>
      <c r="AP173" s="27"/>
    </row>
    <row r="174" spans="36:42" ht="12.75">
      <c r="AJ174" s="27"/>
      <c r="AK174" s="27"/>
      <c r="AL174" s="27"/>
      <c r="AM174" s="27"/>
      <c r="AN174" s="27"/>
      <c r="AO174" s="27"/>
      <c r="AP174" s="27"/>
    </row>
    <row r="175" spans="36:42" ht="12.75">
      <c r="AJ175" s="27"/>
      <c r="AK175" s="27"/>
      <c r="AL175" s="27"/>
      <c r="AM175" s="27"/>
      <c r="AN175" s="27"/>
      <c r="AO175" s="27"/>
      <c r="AP175" s="27"/>
    </row>
    <row r="176" spans="36:42" ht="12.75">
      <c r="AJ176" s="27"/>
      <c r="AK176" s="27"/>
      <c r="AL176" s="27"/>
      <c r="AM176" s="27"/>
      <c r="AN176" s="27"/>
      <c r="AO176" s="27"/>
      <c r="AP176" s="27"/>
    </row>
    <row r="177" spans="36:42" ht="12.75">
      <c r="AJ177" s="27"/>
      <c r="AK177" s="27"/>
      <c r="AL177" s="27"/>
      <c r="AM177" s="27"/>
      <c r="AN177" s="27"/>
      <c r="AO177" s="27"/>
      <c r="AP177" s="27"/>
    </row>
    <row r="178" spans="36:42" ht="12.75">
      <c r="AJ178" s="27"/>
      <c r="AK178" s="27"/>
      <c r="AL178" s="27"/>
      <c r="AM178" s="27"/>
      <c r="AN178" s="27"/>
      <c r="AO178" s="27"/>
      <c r="AP178" s="27"/>
    </row>
    <row r="179" spans="36:42" ht="12.75">
      <c r="AJ179" s="27"/>
      <c r="AK179" s="27"/>
      <c r="AL179" s="27"/>
      <c r="AM179" s="27"/>
      <c r="AN179" s="27"/>
      <c r="AO179" s="27"/>
      <c r="AP179" s="27"/>
    </row>
    <row r="180" spans="36:42" ht="12.75">
      <c r="AJ180" s="27"/>
      <c r="AK180" s="27"/>
      <c r="AL180" s="27"/>
      <c r="AM180" s="27"/>
      <c r="AN180" s="27"/>
      <c r="AO180" s="27"/>
      <c r="AP180" s="27"/>
    </row>
    <row r="181" spans="36:42" ht="12.75">
      <c r="AJ181" s="27"/>
      <c r="AK181" s="27"/>
      <c r="AL181" s="27"/>
      <c r="AM181" s="27"/>
      <c r="AN181" s="27"/>
      <c r="AO181" s="27"/>
      <c r="AP181" s="27"/>
    </row>
    <row r="182" spans="36:42" ht="12.75">
      <c r="AJ182" s="27"/>
      <c r="AK182" s="27"/>
      <c r="AL182" s="27"/>
      <c r="AM182" s="27"/>
      <c r="AN182" s="27"/>
      <c r="AO182" s="27"/>
      <c r="AP182" s="27"/>
    </row>
    <row r="183" spans="36:42" ht="12.75">
      <c r="AJ183" s="27"/>
      <c r="AK183" s="27"/>
      <c r="AL183" s="27"/>
      <c r="AM183" s="27"/>
      <c r="AN183" s="27"/>
      <c r="AO183" s="27"/>
      <c r="AP183" s="27"/>
    </row>
    <row r="184" spans="36:42" ht="12.75">
      <c r="AJ184" s="27"/>
      <c r="AK184" s="27"/>
      <c r="AL184" s="27"/>
      <c r="AM184" s="27"/>
      <c r="AN184" s="27"/>
      <c r="AO184" s="27"/>
      <c r="AP184" s="27"/>
    </row>
    <row r="185" spans="36:42" ht="12.75">
      <c r="AJ185" s="27"/>
      <c r="AK185" s="27"/>
      <c r="AL185" s="27"/>
      <c r="AM185" s="27"/>
      <c r="AN185" s="27"/>
      <c r="AO185" s="27"/>
      <c r="AP185" s="27"/>
    </row>
    <row r="186" spans="36:42" ht="12.75">
      <c r="AJ186" s="27"/>
      <c r="AK186" s="27"/>
      <c r="AL186" s="27"/>
      <c r="AM186" s="27"/>
      <c r="AN186" s="27"/>
      <c r="AO186" s="27"/>
      <c r="AP186" s="27"/>
    </row>
    <row r="187" spans="36:42" ht="12.75">
      <c r="AJ187" s="27"/>
      <c r="AK187" s="27"/>
      <c r="AL187" s="27"/>
      <c r="AM187" s="27"/>
      <c r="AN187" s="27"/>
      <c r="AO187" s="27"/>
      <c r="AP187" s="27"/>
    </row>
    <row r="188" spans="36:42" ht="12.75">
      <c r="AJ188" s="27"/>
      <c r="AK188" s="27"/>
      <c r="AL188" s="27"/>
      <c r="AM188" s="27"/>
      <c r="AN188" s="27"/>
      <c r="AO188" s="27"/>
      <c r="AP188" s="27"/>
    </row>
    <row r="189" spans="36:42" ht="12.75">
      <c r="AJ189" s="27"/>
      <c r="AK189" s="27"/>
      <c r="AL189" s="27"/>
      <c r="AM189" s="27"/>
      <c r="AN189" s="27"/>
      <c r="AO189" s="27"/>
      <c r="AP189" s="27"/>
    </row>
    <row r="190" spans="36:42" ht="12.75">
      <c r="AJ190" s="27"/>
      <c r="AK190" s="27"/>
      <c r="AL190" s="27"/>
      <c r="AM190" s="27"/>
      <c r="AN190" s="27"/>
      <c r="AO190" s="27"/>
      <c r="AP190" s="27"/>
    </row>
    <row r="191" spans="36:42" ht="12.75">
      <c r="AJ191" s="27"/>
      <c r="AK191" s="27"/>
      <c r="AL191" s="27"/>
      <c r="AM191" s="27"/>
      <c r="AN191" s="27"/>
      <c r="AO191" s="27"/>
      <c r="AP191" s="27"/>
    </row>
    <row r="192" spans="36:42" ht="12.75">
      <c r="AJ192" s="27"/>
      <c r="AK192" s="27"/>
      <c r="AL192" s="27"/>
      <c r="AM192" s="27"/>
      <c r="AN192" s="27"/>
      <c r="AO192" s="27"/>
      <c r="AP192" s="27"/>
    </row>
    <row r="193" spans="36:42" ht="12.75">
      <c r="AJ193" s="27"/>
      <c r="AK193" s="27"/>
      <c r="AL193" s="27"/>
      <c r="AM193" s="27"/>
      <c r="AN193" s="27"/>
      <c r="AO193" s="27"/>
      <c r="AP193" s="27"/>
    </row>
    <row r="194" spans="36:42" ht="12.75">
      <c r="AJ194" s="27"/>
      <c r="AK194" s="27"/>
      <c r="AL194" s="27"/>
      <c r="AM194" s="27"/>
      <c r="AN194" s="27"/>
      <c r="AO194" s="27"/>
      <c r="AP194" s="27"/>
    </row>
    <row r="195" spans="36:42" ht="12.75">
      <c r="AJ195" s="27"/>
      <c r="AK195" s="27"/>
      <c r="AL195" s="27"/>
      <c r="AM195" s="27"/>
      <c r="AN195" s="27"/>
      <c r="AO195" s="27"/>
      <c r="AP195" s="27"/>
    </row>
    <row r="196" spans="36:42" ht="12.75">
      <c r="AJ196" s="27"/>
      <c r="AK196" s="27"/>
      <c r="AL196" s="27"/>
      <c r="AM196" s="27"/>
      <c r="AN196" s="27"/>
      <c r="AO196" s="27"/>
      <c r="AP196" s="27"/>
    </row>
    <row r="197" spans="36:42" ht="12.75">
      <c r="AJ197" s="27"/>
      <c r="AK197" s="27"/>
      <c r="AL197" s="27"/>
      <c r="AM197" s="27"/>
      <c r="AN197" s="27"/>
      <c r="AO197" s="27"/>
      <c r="AP197" s="27"/>
    </row>
    <row r="198" spans="36:42" ht="12.75">
      <c r="AJ198" s="27"/>
      <c r="AK198" s="27"/>
      <c r="AL198" s="27"/>
      <c r="AM198" s="27"/>
      <c r="AN198" s="27"/>
      <c r="AO198" s="27"/>
      <c r="AP198" s="27"/>
    </row>
    <row r="199" spans="36:42" ht="12.75">
      <c r="AJ199" s="27"/>
      <c r="AK199" s="27"/>
      <c r="AL199" s="27"/>
      <c r="AM199" s="27"/>
      <c r="AN199" s="27"/>
      <c r="AO199" s="27"/>
      <c r="AP199" s="27"/>
    </row>
    <row r="200" spans="36:42" ht="12.75">
      <c r="AJ200" s="27"/>
      <c r="AK200" s="27"/>
      <c r="AL200" s="27"/>
      <c r="AM200" s="27"/>
      <c r="AN200" s="27"/>
      <c r="AO200" s="27"/>
      <c r="AP200" s="27"/>
    </row>
    <row r="201" spans="36:42" ht="12.75">
      <c r="AJ201" s="27"/>
      <c r="AK201" s="27"/>
      <c r="AL201" s="27"/>
      <c r="AM201" s="27"/>
      <c r="AN201" s="27"/>
      <c r="AO201" s="27"/>
      <c r="AP201" s="27"/>
    </row>
    <row r="202" spans="36:42" ht="12.75">
      <c r="AJ202" s="27"/>
      <c r="AK202" s="27"/>
      <c r="AL202" s="27"/>
      <c r="AM202" s="27"/>
      <c r="AN202" s="27"/>
      <c r="AO202" s="27"/>
      <c r="AP202" s="27"/>
    </row>
    <row r="203" spans="36:42" ht="12.75">
      <c r="AJ203" s="27"/>
      <c r="AK203" s="27"/>
      <c r="AL203" s="27"/>
      <c r="AM203" s="27"/>
      <c r="AN203" s="27"/>
      <c r="AO203" s="27"/>
      <c r="AP203" s="27"/>
    </row>
    <row r="204" spans="36:42" ht="12.75">
      <c r="AJ204" s="27"/>
      <c r="AK204" s="27"/>
      <c r="AL204" s="27"/>
      <c r="AM204" s="27"/>
      <c r="AN204" s="27"/>
      <c r="AO204" s="27"/>
      <c r="AP204" s="27"/>
    </row>
    <row r="205" spans="36:42" ht="12.75">
      <c r="AJ205" s="27"/>
      <c r="AK205" s="27"/>
      <c r="AL205" s="27"/>
      <c r="AM205" s="27"/>
      <c r="AN205" s="27"/>
      <c r="AO205" s="27"/>
      <c r="AP205" s="27"/>
    </row>
    <row r="206" spans="36:42" ht="12.75">
      <c r="AJ206" s="27"/>
      <c r="AK206" s="27"/>
      <c r="AL206" s="27"/>
      <c r="AM206" s="27"/>
      <c r="AN206" s="27"/>
      <c r="AO206" s="27"/>
      <c r="AP206" s="27"/>
    </row>
    <row r="207" spans="36:42" ht="12.75">
      <c r="AJ207" s="27"/>
      <c r="AK207" s="27"/>
      <c r="AL207" s="27"/>
      <c r="AM207" s="27"/>
      <c r="AN207" s="27"/>
      <c r="AO207" s="27"/>
      <c r="AP207" s="27"/>
    </row>
    <row r="208" spans="36:42" ht="12.75">
      <c r="AJ208" s="27"/>
      <c r="AK208" s="27"/>
      <c r="AL208" s="27"/>
      <c r="AM208" s="27"/>
      <c r="AN208" s="27"/>
      <c r="AO208" s="27"/>
      <c r="AP208" s="27"/>
    </row>
    <row r="209" spans="36:42" ht="12.75">
      <c r="AJ209" s="27"/>
      <c r="AK209" s="27"/>
      <c r="AL209" s="27"/>
      <c r="AM209" s="27"/>
      <c r="AN209" s="27"/>
      <c r="AO209" s="27"/>
      <c r="AP209" s="27"/>
    </row>
    <row r="210" spans="36:42" ht="12.75">
      <c r="AJ210" s="27"/>
      <c r="AK210" s="27"/>
      <c r="AL210" s="27"/>
      <c r="AM210" s="27"/>
      <c r="AN210" s="27"/>
      <c r="AO210" s="27"/>
      <c r="AP210" s="27"/>
    </row>
    <row r="211" spans="36:42" ht="12.75">
      <c r="AJ211" s="27"/>
      <c r="AK211" s="27"/>
      <c r="AL211" s="27"/>
      <c r="AM211" s="27"/>
      <c r="AN211" s="27"/>
      <c r="AO211" s="27"/>
      <c r="AP211" s="27"/>
    </row>
    <row r="212" spans="36:42" ht="12.75">
      <c r="AJ212" s="27"/>
      <c r="AK212" s="27"/>
      <c r="AL212" s="27"/>
      <c r="AM212" s="27"/>
      <c r="AN212" s="27"/>
      <c r="AO212" s="27"/>
      <c r="AP212" s="27"/>
    </row>
    <row r="213" spans="36:42" ht="12.75">
      <c r="AJ213" s="27"/>
      <c r="AK213" s="27"/>
      <c r="AL213" s="27"/>
      <c r="AM213" s="27"/>
      <c r="AN213" s="27"/>
      <c r="AO213" s="27"/>
      <c r="AP213" s="27"/>
    </row>
    <row r="214" spans="36:42" ht="12.75">
      <c r="AJ214" s="27"/>
      <c r="AK214" s="27"/>
      <c r="AL214" s="27"/>
      <c r="AM214" s="27"/>
      <c r="AN214" s="27"/>
      <c r="AO214" s="27"/>
      <c r="AP214" s="27"/>
    </row>
    <row r="215" spans="36:42" ht="12.75">
      <c r="AJ215" s="27"/>
      <c r="AK215" s="27"/>
      <c r="AL215" s="27"/>
      <c r="AM215" s="27"/>
      <c r="AN215" s="27"/>
      <c r="AO215" s="27"/>
      <c r="AP215" s="27"/>
    </row>
    <row r="216" spans="36:42" ht="12.75">
      <c r="AJ216" s="27"/>
      <c r="AK216" s="27"/>
      <c r="AL216" s="27"/>
      <c r="AM216" s="27"/>
      <c r="AN216" s="27"/>
      <c r="AO216" s="27"/>
      <c r="AP216" s="27"/>
    </row>
    <row r="217" spans="36:42" ht="12.75">
      <c r="AJ217" s="27"/>
      <c r="AK217" s="27"/>
      <c r="AL217" s="27"/>
      <c r="AM217" s="27"/>
      <c r="AN217" s="27"/>
      <c r="AO217" s="27"/>
      <c r="AP217" s="27"/>
    </row>
    <row r="218" spans="36:42" ht="12.75">
      <c r="AJ218" s="27"/>
      <c r="AK218" s="27"/>
      <c r="AL218" s="27"/>
      <c r="AM218" s="27"/>
      <c r="AN218" s="27"/>
      <c r="AO218" s="27"/>
      <c r="AP218" s="27"/>
    </row>
    <row r="219" spans="36:42" ht="12.75">
      <c r="AJ219" s="27"/>
      <c r="AK219" s="27"/>
      <c r="AL219" s="27"/>
      <c r="AM219" s="27"/>
      <c r="AN219" s="27"/>
      <c r="AO219" s="27"/>
      <c r="AP219" s="27"/>
    </row>
    <row r="220" spans="36:42" ht="12.75">
      <c r="AJ220" s="27"/>
      <c r="AK220" s="27"/>
      <c r="AL220" s="27"/>
      <c r="AM220" s="27"/>
      <c r="AN220" s="27"/>
      <c r="AO220" s="27"/>
      <c r="AP220" s="27"/>
    </row>
  </sheetData>
  <sheetProtection/>
  <mergeCells count="198">
    <mergeCell ref="AJ22:AJ23"/>
    <mergeCell ref="AI25:AI26"/>
    <mergeCell ref="AI13:AI14"/>
    <mergeCell ref="AI22:AI23"/>
    <mergeCell ref="A18:AJ18"/>
    <mergeCell ref="AI16:AI17"/>
    <mergeCell ref="AJ16:AJ17"/>
    <mergeCell ref="AJ13:AJ14"/>
    <mergeCell ref="A24:AJ24"/>
    <mergeCell ref="AG25:AG26"/>
    <mergeCell ref="AH25:AH26"/>
    <mergeCell ref="K25:K26"/>
    <mergeCell ref="AA25:AA26"/>
    <mergeCell ref="J25:J26"/>
    <mergeCell ref="Z25:Z26"/>
    <mergeCell ref="BF14:BJ14"/>
    <mergeCell ref="AZ14:BD14"/>
    <mergeCell ref="AT14:AX14"/>
    <mergeCell ref="AN14:AR14"/>
    <mergeCell ref="AA43:AA44"/>
    <mergeCell ref="A42:AJ42"/>
    <mergeCell ref="J43:J44"/>
    <mergeCell ref="K43:K44"/>
    <mergeCell ref="R43:R44"/>
    <mergeCell ref="S43:S44"/>
    <mergeCell ref="AH43:AH44"/>
    <mergeCell ref="AJ43:AJ44"/>
    <mergeCell ref="X59:AA59"/>
    <mergeCell ref="AG37:AG38"/>
    <mergeCell ref="AH37:AH38"/>
    <mergeCell ref="A39:AJ39"/>
    <mergeCell ref="R37:R38"/>
    <mergeCell ref="S37:S38"/>
    <mergeCell ref="AH40:AH41"/>
    <mergeCell ref="R40:R41"/>
    <mergeCell ref="AG55:AJ55"/>
    <mergeCell ref="Z43:Z44"/>
    <mergeCell ref="AI40:AI41"/>
    <mergeCell ref="AI43:AI44"/>
    <mergeCell ref="A54:AJ54"/>
    <mergeCell ref="AG43:AG44"/>
    <mergeCell ref="AJ40:AJ41"/>
    <mergeCell ref="Z40:Z41"/>
    <mergeCell ref="S40:S41"/>
    <mergeCell ref="J40:J41"/>
    <mergeCell ref="K40:K41"/>
    <mergeCell ref="AG40:AG41"/>
    <mergeCell ref="R25:R26"/>
    <mergeCell ref="S28:S29"/>
    <mergeCell ref="R31:R32"/>
    <mergeCell ref="AH28:AH29"/>
    <mergeCell ref="AG31:AG32"/>
    <mergeCell ref="AH31:AH32"/>
    <mergeCell ref="Z31:Z32"/>
    <mergeCell ref="AA31:AA32"/>
    <mergeCell ref="R28:R29"/>
    <mergeCell ref="AJ25:AJ26"/>
    <mergeCell ref="AH19:AH20"/>
    <mergeCell ref="AI19:AI20"/>
    <mergeCell ref="AA40:AA41"/>
    <mergeCell ref="A36:AJ36"/>
    <mergeCell ref="R34:R35"/>
    <mergeCell ref="AJ34:AJ35"/>
    <mergeCell ref="AG34:AG35"/>
    <mergeCell ref="AI37:AI38"/>
    <mergeCell ref="AJ37:AJ38"/>
    <mergeCell ref="AA28:AA29"/>
    <mergeCell ref="AA37:AA38"/>
    <mergeCell ref="A27:AJ27"/>
    <mergeCell ref="AJ31:AJ32"/>
    <mergeCell ref="A30:AJ30"/>
    <mergeCell ref="AI28:AI29"/>
    <mergeCell ref="K34:K35"/>
    <mergeCell ref="J37:J38"/>
    <mergeCell ref="K37:K38"/>
    <mergeCell ref="AI31:AI32"/>
    <mergeCell ref="AJ19:AJ20"/>
    <mergeCell ref="R12:S12"/>
    <mergeCell ref="Z12:AA12"/>
    <mergeCell ref="AG12:AH12"/>
    <mergeCell ref="AH13:AH14"/>
    <mergeCell ref="Z13:Z14"/>
    <mergeCell ref="AA13:AA14"/>
    <mergeCell ref="AB13:AB14"/>
    <mergeCell ref="AB12:AF12"/>
    <mergeCell ref="R13:R14"/>
    <mergeCell ref="AJ28:AJ29"/>
    <mergeCell ref="AG28:AG29"/>
    <mergeCell ref="Z37:Z38"/>
    <mergeCell ref="AH34:AH35"/>
    <mergeCell ref="Z28:Z29"/>
    <mergeCell ref="A33:AJ33"/>
    <mergeCell ref="AA34:AA35"/>
    <mergeCell ref="Z34:Z35"/>
    <mergeCell ref="S34:S35"/>
    <mergeCell ref="J34:J35"/>
    <mergeCell ref="AI34:AI35"/>
    <mergeCell ref="J19:J20"/>
    <mergeCell ref="K19:K20"/>
    <mergeCell ref="S25:S26"/>
    <mergeCell ref="J22:J23"/>
    <mergeCell ref="K22:K23"/>
    <mergeCell ref="A21:AJ21"/>
    <mergeCell ref="R22:R23"/>
    <mergeCell ref="S22:S23"/>
    <mergeCell ref="AG22:AG23"/>
    <mergeCell ref="AH22:AH23"/>
    <mergeCell ref="R19:R20"/>
    <mergeCell ref="S19:S20"/>
    <mergeCell ref="AA19:AA20"/>
    <mergeCell ref="Z22:Z23"/>
    <mergeCell ref="Z19:Z20"/>
    <mergeCell ref="AG19:AG20"/>
    <mergeCell ref="K16:K17"/>
    <mergeCell ref="J13:J14"/>
    <mergeCell ref="J16:J17"/>
    <mergeCell ref="A15:AJ15"/>
    <mergeCell ref="A11:A14"/>
    <mergeCell ref="T13:T14"/>
    <mergeCell ref="U13:U14"/>
    <mergeCell ref="R16:R17"/>
    <mergeCell ref="S16:S17"/>
    <mergeCell ref="AC13:AF13"/>
    <mergeCell ref="J28:J29"/>
    <mergeCell ref="K28:K29"/>
    <mergeCell ref="J31:J32"/>
    <mergeCell ref="K31:K32"/>
    <mergeCell ref="B11:B14"/>
    <mergeCell ref="C11:C14"/>
    <mergeCell ref="D11:K11"/>
    <mergeCell ref="D12:I12"/>
    <mergeCell ref="D13:D14"/>
    <mergeCell ref="F13:I13"/>
    <mergeCell ref="J12:K12"/>
    <mergeCell ref="AG13:AG14"/>
    <mergeCell ref="L11:S11"/>
    <mergeCell ref="T11:AA11"/>
    <mergeCell ref="V13:Y13"/>
    <mergeCell ref="M13:M14"/>
    <mergeCell ref="N13:Q13"/>
    <mergeCell ref="L12:Q12"/>
    <mergeCell ref="T12:Y12"/>
    <mergeCell ref="AB11:AJ11"/>
    <mergeCell ref="AI12:AJ12"/>
    <mergeCell ref="AA16:AA17"/>
    <mergeCell ref="AG16:AG17"/>
    <mergeCell ref="S13:S14"/>
    <mergeCell ref="Z1:AG1"/>
    <mergeCell ref="Z2:AG2"/>
    <mergeCell ref="AA3:AF3"/>
    <mergeCell ref="D7:U7"/>
    <mergeCell ref="D5:U5"/>
    <mergeCell ref="C6:Y6"/>
    <mergeCell ref="E13:E14"/>
    <mergeCell ref="AH46:AH47"/>
    <mergeCell ref="AI46:AI47"/>
    <mergeCell ref="B10:D10"/>
    <mergeCell ref="AG57:AJ57"/>
    <mergeCell ref="AA22:AA23"/>
    <mergeCell ref="K13:K14"/>
    <mergeCell ref="L13:L14"/>
    <mergeCell ref="S31:S32"/>
    <mergeCell ref="AH16:AH17"/>
    <mergeCell ref="Z16:Z17"/>
    <mergeCell ref="AG49:AG50"/>
    <mergeCell ref="AH49:AH50"/>
    <mergeCell ref="A45:AJ45"/>
    <mergeCell ref="J46:J47"/>
    <mergeCell ref="K46:K47"/>
    <mergeCell ref="R46:R47"/>
    <mergeCell ref="S46:S47"/>
    <mergeCell ref="Z46:Z47"/>
    <mergeCell ref="AA46:AA47"/>
    <mergeCell ref="AG46:AG47"/>
    <mergeCell ref="AA52:AA53"/>
    <mergeCell ref="AG52:AG53"/>
    <mergeCell ref="AJ46:AJ47"/>
    <mergeCell ref="A48:AJ48"/>
    <mergeCell ref="J49:J50"/>
    <mergeCell ref="K49:K50"/>
    <mergeCell ref="R49:R50"/>
    <mergeCell ref="S49:S50"/>
    <mergeCell ref="Z49:Z50"/>
    <mergeCell ref="AA49:AA50"/>
    <mergeCell ref="K52:K53"/>
    <mergeCell ref="R52:R53"/>
    <mergeCell ref="S52:S53"/>
    <mergeCell ref="Z52:Z53"/>
    <mergeCell ref="AF59:AJ59"/>
    <mergeCell ref="AC10:AH10"/>
    <mergeCell ref="AG56:AJ56"/>
    <mergeCell ref="AH52:AH53"/>
    <mergeCell ref="AI52:AI53"/>
    <mergeCell ref="AJ52:AJ53"/>
    <mergeCell ref="AI49:AI50"/>
    <mergeCell ref="AJ49:AJ50"/>
    <mergeCell ref="A51:AJ51"/>
    <mergeCell ref="J52:J53"/>
  </mergeCells>
  <printOptions horizontalCentered="1"/>
  <pageMargins left="0.3937007874015748" right="0.3937007874015748" top="0.55" bottom="0.3937007874015748" header="1.1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2015-08-10T05:15:36Z</cp:lastPrinted>
  <dcterms:created xsi:type="dcterms:W3CDTF">2004-06-25T12:54:42Z</dcterms:created>
  <dcterms:modified xsi:type="dcterms:W3CDTF">2015-08-10T05:22:08Z</dcterms:modified>
  <cp:category/>
  <cp:version/>
  <cp:contentType/>
  <cp:contentStatus/>
</cp:coreProperties>
</file>